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<sst xmlns="http://schemas.openxmlformats.org/spreadsheetml/2006/main" count="267" uniqueCount="201">
  <si>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</si>
  <si>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</si>
  <si>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</si>
  <si>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</si>
  <si>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</si>
  <si>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</si>
  <si>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</si>
  <si>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</si>
  <si>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</si>
  <si>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</si>
  <si>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</si>
  <si>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</si>
  <si>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</si>
  <si>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</si>
  <si>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</si>
  <si>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</si>
  <si>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</si>
  <si>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</si>
  <si>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</si>
  <si>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</si>
  <si>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</si>
  <si>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</si>
  <si>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</si>
  <si>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</si>
  <si>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</si>
  <si>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</si>
  <si>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</si>
  <si>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</si>
  <si>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</si>
  <si>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</si>
  <si>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</si>
  <si>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</si>
  <si>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</si>
  <si>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</si>
  <si>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</si>
  <si>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</si>
  <si>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</si>
  <si>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</si>
  <si>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</si>
  <si>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</si>
  <si>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</si>
  <si>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</si>
  <si>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</si>
  <si>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</si>
  <si>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</si>
  <si>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</si>
  <si>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</si>
  <si>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</si>
  <si>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</si>
  <si>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</si>
  <si>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</si>
  <si>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</si>
  <si>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</si>
  <si>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</si>
  <si>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</si>
  <si>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</si>
  <si>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</si>
  <si>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</si>
  <si>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</si>
  <si>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</si>
  <si>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</si>
  <si>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</si>
  <si>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</si>
  <si>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</si>
  <si>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</si>
  <si>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</si>
  <si>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</si>
  <si>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</si>
  <si>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</si>
  <si>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</si>
  <si>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</si>
  <si>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</si>
  <si>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</si>
  <si>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</si>
  <si>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</si>
  <si>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</si>
  <si>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</si>
  <si>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</si>
  <si>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</si>
  <si>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</si>
  <si>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</si>
  <si>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</si>
  <si>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</si>
  <si>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</si>
  <si>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</si>
  <si>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</si>
  <si>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</si>
  <si>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</si>
  <si>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</si>
  <si>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</si>
  <si>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</si>
  <si>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</si>
  <si>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</si>
  <si>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</si>
  <si>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</si>
  <si>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</si>
  <si>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</si>
  <si>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</si>
  <si>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</si>
  <si>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</si>
  <si>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</si>
  <si>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</si>
  <si>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</si>
  <si>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</si>
  <si>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</si>
  <si>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</si>
  <si>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</si>
  <si>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</si>
  <si>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</si>
  <si>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</si>
  <si>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</si>
  <si>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</si>
  <si>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</si>
  <si>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</si>
  <si>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</si>
  <si>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</si>
  <si>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</si>
  <si>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</si>
  <si>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</si>
  <si>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</si>
  <si>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</si>
  <si>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</si>
  <si>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</si>
  <si>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</si>
  <si>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</si>
  <si>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</si>
  <si>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</si>
  <si>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</si>
  <si>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</si>
  <si>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</si>
  <si>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</si>
  <si>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</si>
  <si>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</si>
  <si>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</si>
  <si>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</si>
  <si>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</si>
  <si>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</si>
  <si>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</si>
  <si>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</si>
  <si>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</si>
  <si>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</si>
  <si>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</si>
  <si>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</si>
  <si>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</si>
  <si>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</si>
  <si>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</si>
  <si>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</si>
  <si>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</si>
  <si>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</si>
  <si>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</si>
  <si>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</si>
  <si>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</si>
  <si>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</si>
  <si>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</si>
  <si>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</si>
  <si>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</si>
  <si>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</si>
  <si>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</si>
  <si>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</si>
  <si>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</si>
  <si>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</si>
  <si>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</si>
  <si>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</si>
  <si>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</si>
  <si>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</si>
  <si>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</si>
  <si>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</si>
  <si>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</si>
  <si>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</si>
  <si>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</si>
  <si>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</si>
  <si>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</si>
  <si>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</si>
  <si>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</si>
  <si>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</si>
  <si>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</si>
  <si>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</si>
  <si>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</si>
  <si>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</si>
  <si>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</si>
  <si>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</si>
  <si>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</si>
  <si>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</si>
  <si>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</si>
  <si>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</si>
  <si>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</si>
  <si>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</si>
  <si>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</si>
  <si>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</si>
  <si>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</si>
  <si>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</si>
  <si>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</si>
  <si>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</si>
  <si>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</si>
  <si>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</si>
  <si>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Г.М. Гедрович</t>
  </si>
  <si>
    <t>6-80-62</t>
  </si>
  <si>
    <t>6-69-79</t>
  </si>
  <si>
    <t>inbox@mpm.vn.court.gov.ua</t>
  </si>
  <si>
    <t>11 липня 2017 року</t>
  </si>
  <si>
    <t>Т.Б. Київська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</si>
</sst>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&amp;LBC912CAA&amp;C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157</v>
      </c>
      <c r="F6" s="90">
        <v>89</v>
      </c>
      <c r="G6" s="90">
        <v>6</v>
      </c>
      <c r="H6" s="90">
        <v>69</v>
      </c>
      <c r="I6" s="90" t="s">
        <v>183</v>
      </c>
      <c r="J6" s="90">
        <v>88</v>
      </c>
      <c r="K6" s="91">
        <v>21</v>
      </c>
      <c r="L6" s="101">
        <f aca="true" t="shared" si="0" ref="L6:L42">E6-F6</f>
        <v>68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214</v>
      </c>
      <c r="F7" s="90">
        <v>200</v>
      </c>
      <c r="G7" s="90"/>
      <c r="H7" s="90">
        <v>207</v>
      </c>
      <c r="I7" s="90">
        <v>163</v>
      </c>
      <c r="J7" s="90">
        <v>7</v>
      </c>
      <c r="K7" s="91"/>
      <c r="L7" s="101">
        <f t="shared" si="0"/>
        <v>14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137</v>
      </c>
      <c r="F9" s="90">
        <v>121</v>
      </c>
      <c r="G9" s="90"/>
      <c r="H9" s="90">
        <v>134</v>
      </c>
      <c r="I9" s="90">
        <v>103</v>
      </c>
      <c r="J9" s="90">
        <v>3</v>
      </c>
      <c r="K9" s="91"/>
      <c r="L9" s="101">
        <f t="shared" si="0"/>
        <v>16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4</v>
      </c>
      <c r="F12" s="90"/>
      <c r="G12" s="90"/>
      <c r="H12" s="90">
        <v>1</v>
      </c>
      <c r="I12" s="90"/>
      <c r="J12" s="90">
        <v>3</v>
      </c>
      <c r="K12" s="91">
        <v>3</v>
      </c>
      <c r="L12" s="101">
        <f t="shared" si="0"/>
        <v>4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513</v>
      </c>
      <c r="F14" s="105">
        <f t="shared" si="1"/>
        <v>411</v>
      </c>
      <c r="G14" s="105">
        <f t="shared" si="1"/>
        <v>6</v>
      </c>
      <c r="H14" s="105">
        <f t="shared" si="1"/>
        <v>412</v>
      </c>
      <c r="I14" s="105">
        <f t="shared" si="1"/>
        <v>266</v>
      </c>
      <c r="J14" s="105">
        <f t="shared" si="1"/>
        <v>101</v>
      </c>
      <c r="K14" s="105">
        <f t="shared" si="1"/>
        <v>24</v>
      </c>
      <c r="L14" s="101">
        <f t="shared" si="0"/>
        <v>102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34</v>
      </c>
      <c r="F15" s="92">
        <v>29</v>
      </c>
      <c r="G15" s="92">
        <v>1</v>
      </c>
      <c r="H15" s="92">
        <v>34</v>
      </c>
      <c r="I15" s="92">
        <v>26</v>
      </c>
      <c r="J15" s="92"/>
      <c r="K15" s="91"/>
      <c r="L15" s="101">
        <f t="shared" si="0"/>
        <v>5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37</v>
      </c>
      <c r="F16" s="92">
        <v>28</v>
      </c>
      <c r="G16" s="92">
        <v>2</v>
      </c>
      <c r="H16" s="92">
        <v>30</v>
      </c>
      <c r="I16" s="92">
        <v>24</v>
      </c>
      <c r="J16" s="92">
        <v>7</v>
      </c>
      <c r="K16" s="91"/>
      <c r="L16" s="101">
        <f t="shared" si="0"/>
        <v>9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2</v>
      </c>
      <c r="F17" s="92">
        <v>2</v>
      </c>
      <c r="G17" s="92"/>
      <c r="H17" s="92">
        <v>2</v>
      </c>
      <c r="I17" s="92">
        <v>1</v>
      </c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47</v>
      </c>
      <c r="F22" s="91">
        <v>36</v>
      </c>
      <c r="G22" s="91">
        <v>2</v>
      </c>
      <c r="H22" s="91">
        <v>40</v>
      </c>
      <c r="I22" s="91">
        <v>25</v>
      </c>
      <c r="J22" s="91">
        <v>7</v>
      </c>
      <c r="K22" s="91"/>
      <c r="L22" s="101">
        <f t="shared" si="0"/>
        <v>11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4</v>
      </c>
      <c r="F23" s="91">
        <v>4</v>
      </c>
      <c r="G23" s="91"/>
      <c r="H23" s="91">
        <v>3</v>
      </c>
      <c r="I23" s="91">
        <v>2</v>
      </c>
      <c r="J23" s="91">
        <v>1</v>
      </c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521</v>
      </c>
      <c r="F25" s="91">
        <v>451</v>
      </c>
      <c r="G25" s="91">
        <v>2</v>
      </c>
      <c r="H25" s="91">
        <v>471</v>
      </c>
      <c r="I25" s="91">
        <v>427</v>
      </c>
      <c r="J25" s="91">
        <v>50</v>
      </c>
      <c r="K25" s="91"/>
      <c r="L25" s="101">
        <f t="shared" si="0"/>
        <v>70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580</v>
      </c>
      <c r="F26" s="91">
        <v>435</v>
      </c>
      <c r="G26" s="91">
        <v>10</v>
      </c>
      <c r="H26" s="91">
        <v>419</v>
      </c>
      <c r="I26" s="91">
        <v>385</v>
      </c>
      <c r="J26" s="91">
        <v>161</v>
      </c>
      <c r="K26" s="91">
        <v>18</v>
      </c>
      <c r="L26" s="101">
        <f t="shared" si="0"/>
        <v>145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57</v>
      </c>
      <c r="F27" s="91">
        <v>47</v>
      </c>
      <c r="G27" s="91"/>
      <c r="H27" s="91">
        <v>53</v>
      </c>
      <c r="I27" s="91">
        <v>44</v>
      </c>
      <c r="J27" s="91">
        <v>4</v>
      </c>
      <c r="K27" s="91"/>
      <c r="L27" s="101">
        <f t="shared" si="0"/>
        <v>10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56</v>
      </c>
      <c r="F28" s="91">
        <v>45</v>
      </c>
      <c r="G28" s="91"/>
      <c r="H28" s="91">
        <v>41</v>
      </c>
      <c r="I28" s="91">
        <v>36</v>
      </c>
      <c r="J28" s="91">
        <v>15</v>
      </c>
      <c r="K28" s="91"/>
      <c r="L28" s="101">
        <f t="shared" si="0"/>
        <v>11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12</v>
      </c>
      <c r="F29" s="91">
        <v>8</v>
      </c>
      <c r="G29" s="91"/>
      <c r="H29" s="91">
        <v>9</v>
      </c>
      <c r="I29" s="91">
        <v>7</v>
      </c>
      <c r="J29" s="91">
        <v>3</v>
      </c>
      <c r="K29" s="91"/>
      <c r="L29" s="101">
        <f t="shared" si="0"/>
        <v>4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5</v>
      </c>
      <c r="F32" s="91">
        <v>1</v>
      </c>
      <c r="G32" s="91"/>
      <c r="H32" s="91">
        <v>5</v>
      </c>
      <c r="I32" s="91">
        <v>1</v>
      </c>
      <c r="J32" s="91"/>
      <c r="K32" s="91"/>
      <c r="L32" s="101">
        <f t="shared" si="0"/>
        <v>4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11</v>
      </c>
      <c r="F33" s="91">
        <v>8</v>
      </c>
      <c r="G33" s="91"/>
      <c r="H33" s="91">
        <v>10</v>
      </c>
      <c r="I33" s="91">
        <v>4</v>
      </c>
      <c r="J33" s="91">
        <v>1</v>
      </c>
      <c r="K33" s="91"/>
      <c r="L33" s="101">
        <f t="shared" si="0"/>
        <v>3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2</v>
      </c>
      <c r="F34" s="91">
        <v>1</v>
      </c>
      <c r="G34" s="91"/>
      <c r="H34" s="91">
        <v>2</v>
      </c>
      <c r="I34" s="91">
        <v>1</v>
      </c>
      <c r="J34" s="91"/>
      <c r="K34" s="91"/>
      <c r="L34" s="101">
        <f t="shared" si="0"/>
        <v>1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778</v>
      </c>
      <c r="F37" s="91">
        <v>602</v>
      </c>
      <c r="G37" s="91">
        <v>10</v>
      </c>
      <c r="H37" s="91">
        <v>543</v>
      </c>
      <c r="I37" s="91">
        <v>437</v>
      </c>
      <c r="J37" s="91">
        <v>235</v>
      </c>
      <c r="K37" s="91">
        <v>18</v>
      </c>
      <c r="L37" s="101">
        <f t="shared" si="0"/>
        <v>176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442</v>
      </c>
      <c r="F38" s="91">
        <v>411</v>
      </c>
      <c r="G38" s="91"/>
      <c r="H38" s="91">
        <v>386</v>
      </c>
      <c r="I38" s="91" t="s">
        <v>183</v>
      </c>
      <c r="J38" s="91">
        <v>56</v>
      </c>
      <c r="K38" s="91">
        <v>1</v>
      </c>
      <c r="L38" s="101">
        <f t="shared" si="0"/>
        <v>31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3</v>
      </c>
      <c r="F39" s="91">
        <v>3</v>
      </c>
      <c r="G39" s="91"/>
      <c r="H39" s="91"/>
      <c r="I39" s="91" t="s">
        <v>183</v>
      </c>
      <c r="J39" s="91">
        <v>3</v>
      </c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24</v>
      </c>
      <c r="F40" s="91">
        <v>17</v>
      </c>
      <c r="G40" s="91"/>
      <c r="H40" s="91">
        <v>24</v>
      </c>
      <c r="I40" s="91">
        <v>20</v>
      </c>
      <c r="J40" s="91"/>
      <c r="K40" s="91"/>
      <c r="L40" s="101">
        <f t="shared" si="0"/>
        <v>7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466</v>
      </c>
      <c r="F41" s="91">
        <f aca="true" t="shared" si="2" ref="F41:K41">F38+F40</f>
        <v>428</v>
      </c>
      <c r="G41" s="91">
        <f t="shared" si="2"/>
        <v>0</v>
      </c>
      <c r="H41" s="91">
        <f t="shared" si="2"/>
        <v>410</v>
      </c>
      <c r="I41" s="91">
        <f>I40</f>
        <v>20</v>
      </c>
      <c r="J41" s="91">
        <f t="shared" si="2"/>
        <v>56</v>
      </c>
      <c r="K41" s="91">
        <f t="shared" si="2"/>
        <v>1</v>
      </c>
      <c r="L41" s="101">
        <f t="shared" si="0"/>
        <v>38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1804</v>
      </c>
      <c r="F42" s="91">
        <f aca="true" t="shared" si="3" ref="F42:K42">F14+F22+F37+F41</f>
        <v>1477</v>
      </c>
      <c r="G42" s="91">
        <f t="shared" si="3"/>
        <v>18</v>
      </c>
      <c r="H42" s="91">
        <f t="shared" si="3"/>
        <v>1405</v>
      </c>
      <c r="I42" s="91">
        <f t="shared" si="3"/>
        <v>748</v>
      </c>
      <c r="J42" s="91">
        <f t="shared" si="3"/>
        <v>399</v>
      </c>
      <c r="K42" s="91">
        <f t="shared" si="3"/>
        <v>43</v>
      </c>
      <c r="L42" s="101">
        <f t="shared" si="0"/>
        <v>327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&amp;LBC912CAA&amp;CФорма № 1-мзс,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3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3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88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1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13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16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11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8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4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32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9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55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7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204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26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20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12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2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4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34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3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&amp;LBC912CAA&amp;CФорма № 1-мзс,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70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53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5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16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1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2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1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38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143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9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5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4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13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42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5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1296446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11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165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560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218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4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21869620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7680654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42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11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647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5742377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111504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9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381</v>
      </c>
      <c r="F58" s="96">
        <v>27</v>
      </c>
      <c r="G58" s="96">
        <v>4</v>
      </c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35</v>
      </c>
      <c r="F59" s="96">
        <v>4</v>
      </c>
      <c r="G59" s="96">
        <v>1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435</v>
      </c>
      <c r="F60" s="96">
        <v>106</v>
      </c>
      <c r="G60" s="96">
        <v>2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403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&amp;LBC912CAA&amp;CФорма № 1-мзс,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8" sqref="C18:D1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0.10776942355889724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0.2376237623762376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0.07659574468085106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0.017857142857142856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0.9512525389302641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351.25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451</v>
      </c>
    </row>
    <row r="11" spans="1:4" ht="16.5" customHeight="1">
      <c r="A11" s="206" t="s">
        <v>68</v>
      </c>
      <c r="B11" s="208"/>
      <c r="C11" s="14">
        <v>9</v>
      </c>
      <c r="D11" s="94">
        <v>40</v>
      </c>
    </row>
    <row r="12" spans="1:4" ht="16.5" customHeight="1">
      <c r="A12" s="299" t="s">
        <v>113</v>
      </c>
      <c r="B12" s="299"/>
      <c r="C12" s="14">
        <v>10</v>
      </c>
      <c r="D12" s="94">
        <v>32</v>
      </c>
    </row>
    <row r="13" spans="1:4" ht="16.5" customHeight="1">
      <c r="A13" s="299" t="s">
        <v>33</v>
      </c>
      <c r="B13" s="299"/>
      <c r="C13" s="14">
        <v>11</v>
      </c>
      <c r="D13" s="94">
        <v>52</v>
      </c>
    </row>
    <row r="14" spans="1:4" ht="16.5" customHeight="1">
      <c r="A14" s="299" t="s">
        <v>114</v>
      </c>
      <c r="B14" s="299"/>
      <c r="C14" s="14">
        <v>12</v>
      </c>
      <c r="D14" s="94">
        <v>63</v>
      </c>
    </row>
    <row r="15" spans="1:4" ht="16.5" customHeight="1">
      <c r="A15" s="299" t="s">
        <v>118</v>
      </c>
      <c r="B15" s="299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200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195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196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&amp;LBC912CAA&amp;CФорма № 1-мзс, Підрозділ: Могилів-Подільський міськрайонний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2017-08-18T11:06:39Z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BC912CAA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