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<sst xmlns="http://schemas.openxmlformats.org/spreadsheetml/2006/main" count="265" uniqueCount="199">
  <si>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</si>
  <si>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</si>
  <si>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</si>
  <si>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</si>
  <si>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</si>
  <si>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</si>
  <si>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</si>
  <si>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</si>
  <si>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</si>
  <si>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</si>
  <si>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</si>
  <si>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</si>
  <si>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</si>
  <si>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</si>
  <si>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</si>
  <si>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</si>
  <si>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</si>
  <si>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</si>
  <si>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</si>
  <si>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</si>
  <si>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</si>
  <si>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</si>
  <si>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</si>
  <si>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</si>
  <si>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</si>
  <si>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</si>
  <si>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</si>
  <si>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</si>
  <si>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</si>
  <si>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</si>
  <si>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</si>
  <si>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</si>
  <si>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</si>
  <si>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</si>
  <si>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</si>
  <si>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</si>
  <si>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</si>
  <si>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</si>
  <si>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</si>
  <si>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</si>
  <si>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</si>
  <si>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</si>
  <si>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</si>
  <si>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</si>
  <si>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</si>
  <si>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</si>
  <si>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</si>
  <si>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</si>
  <si>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</si>
  <si>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</si>
  <si>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</si>
  <si>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</si>
  <si>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</si>
  <si>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</si>
  <si>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</si>
  <si>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</si>
  <si>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</si>
  <si>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</si>
  <si>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</si>
  <si>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</si>
  <si>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</si>
  <si>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</si>
  <si>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</si>
  <si>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</si>
  <si>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</si>
  <si>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</si>
  <si>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</si>
  <si>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</si>
  <si>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</si>
  <si>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</si>
  <si>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</si>
  <si>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</si>
  <si>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</si>
  <si>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</si>
  <si>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</si>
  <si>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</si>
  <si>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</si>
  <si>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</si>
  <si>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</si>
  <si>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</si>
  <si>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</si>
  <si>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</si>
  <si>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</si>
  <si>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</si>
  <si>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</si>
  <si>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</si>
  <si>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</si>
  <si>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</si>
  <si>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</si>
  <si>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</si>
  <si>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</si>
  <si>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</si>
  <si>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</si>
  <si>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</si>
  <si>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</si>
  <si>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</si>
  <si>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</si>
  <si>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</si>
  <si>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</si>
  <si>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</si>
  <si>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</si>
  <si>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</si>
  <si>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</si>
  <si>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</si>
  <si>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</si>
  <si>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</si>
  <si>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</si>
  <si>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</si>
  <si>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</si>
  <si>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</si>
  <si>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</si>
  <si>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</si>
  <si>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</si>
  <si>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</si>
  <si>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</si>
  <si>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</si>
  <si>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</si>
  <si>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</si>
  <si>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</si>
  <si>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</si>
  <si>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</si>
  <si>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</si>
  <si>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</si>
  <si>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</si>
  <si>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</si>
  <si>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</si>
  <si>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</si>
  <si>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</si>
  <si>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</si>
  <si>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</si>
  <si>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</si>
  <si>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</si>
  <si>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</si>
  <si>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</si>
  <si>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</si>
  <si>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</si>
  <si>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</si>
  <si>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</si>
  <si>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</si>
  <si>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</si>
  <si>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</si>
  <si>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</si>
  <si>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</si>
  <si>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</si>
  <si>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</si>
  <si>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</si>
  <si>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</si>
  <si>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</si>
  <si>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</si>
  <si>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</si>
  <si>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</si>
  <si>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</si>
  <si>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</si>
  <si>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</si>
  <si>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</si>
  <si>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</si>
  <si>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</si>
  <si>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</si>
  <si>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</si>
  <si>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</si>
  <si>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</si>
  <si>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</si>
  <si>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</si>
  <si>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</si>
  <si>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</si>
  <si>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</si>
  <si>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</si>
  <si>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</si>
  <si>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</si>
  <si>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</si>
  <si>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</si>
  <si>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</si>
  <si>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</si>
  <si>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</si>
  <si>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</si>
  <si>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</si>
  <si>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</si>
  <si>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</si>
  <si>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</si>
  <si>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</si>
  <si>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</si>
  <si>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</si>
  <si>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</si>
  <si>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</si>
  <si>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</si>
  <si>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</si>
  <si>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</si>
  <si>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</si>
  <si>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</si>
  <si>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Могилів-Подільський міськрайонний суд Вінницької області</t>
  </si>
  <si>
    <t>24000.м. Могилів-Подільський.вул. Сагайдачного 1/30</t>
  </si>
  <si>
    <t>Доручення судів України / іноземних судів</t>
  </si>
  <si>
    <t xml:space="preserve">Розглянуто справ судом присяжних </t>
  </si>
  <si>
    <t>Ю.А. Ясінський</t>
  </si>
  <si>
    <t>А.М. Довгань</t>
  </si>
  <si>
    <t>6-69-79</t>
  </si>
  <si>
    <t>inbox@mpm.vn.court.gov.ua</t>
  </si>
  <si>
    <t>4 липня 2018 року</t>
  </si>
  <si>
    <t>6-20-53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</si>
</sst>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25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122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188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123</v>
      </c>
    </row>
    <row r="14" spans="1:7" ht="37.5" customHeight="1">
      <c r="A14" s="38"/>
      <c r="B14" s="116" t="s">
        <v>128</v>
      </c>
      <c r="C14" s="117"/>
      <c r="D14" s="118"/>
      <c r="E14" s="72" t="s">
        <v>124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125</v>
      </c>
      <c r="F17" s="136" t="s">
        <v>177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180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189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190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&amp;L68328A77&amp;C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126</v>
      </c>
      <c r="F2" s="170"/>
      <c r="G2" s="170"/>
      <c r="H2" s="170" t="s">
        <v>112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162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161</v>
      </c>
      <c r="G4" s="79" t="s">
        <v>160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143</v>
      </c>
      <c r="F6" s="90">
        <v>96</v>
      </c>
      <c r="G6" s="90">
        <v>4</v>
      </c>
      <c r="H6" s="90">
        <v>99</v>
      </c>
      <c r="I6" s="90" t="s">
        <v>178</v>
      </c>
      <c r="J6" s="90">
        <v>44</v>
      </c>
      <c r="K6" s="91">
        <v>16</v>
      </c>
      <c r="L6" s="101">
        <f aca="true" t="shared" si="0" ref="L6:L42">E6-F6</f>
        <v>47</v>
      </c>
    </row>
    <row r="7" spans="1:12" s="8" customFormat="1" ht="24.75" customHeight="1">
      <c r="A7" s="150"/>
      <c r="B7" s="147" t="s">
        <v>130</v>
      </c>
      <c r="C7" s="148"/>
      <c r="D7" s="43">
        <v>2</v>
      </c>
      <c r="E7" s="90">
        <v>426</v>
      </c>
      <c r="F7" s="90">
        <v>417</v>
      </c>
      <c r="G7" s="90"/>
      <c r="H7" s="90">
        <v>422</v>
      </c>
      <c r="I7" s="90">
        <v>409</v>
      </c>
      <c r="J7" s="90">
        <v>4</v>
      </c>
      <c r="K7" s="91"/>
      <c r="L7" s="101">
        <f t="shared" si="0"/>
        <v>9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102</v>
      </c>
      <c r="F9" s="90">
        <v>94</v>
      </c>
      <c r="G9" s="90">
        <v>1</v>
      </c>
      <c r="H9" s="90">
        <v>91</v>
      </c>
      <c r="I9" s="90">
        <v>69</v>
      </c>
      <c r="J9" s="90">
        <v>11</v>
      </c>
      <c r="K9" s="91"/>
      <c r="L9" s="101">
        <f t="shared" si="0"/>
        <v>8</v>
      </c>
    </row>
    <row r="10" spans="1:12" s="8" customFormat="1" ht="27" customHeight="1">
      <c r="A10" s="150"/>
      <c r="B10" s="147" t="s">
        <v>185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50"/>
      <c r="B11" s="147" t="s">
        <v>132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50"/>
      <c r="B12" s="147" t="s">
        <v>129</v>
      </c>
      <c r="C12" s="148"/>
      <c r="D12" s="43">
        <v>7</v>
      </c>
      <c r="E12" s="90">
        <v>4</v>
      </c>
      <c r="F12" s="90">
        <v>1</v>
      </c>
      <c r="G12" s="90"/>
      <c r="H12" s="90"/>
      <c r="I12" s="90"/>
      <c r="J12" s="90">
        <v>4</v>
      </c>
      <c r="K12" s="91">
        <v>3</v>
      </c>
      <c r="L12" s="101">
        <f t="shared" si="0"/>
        <v>3</v>
      </c>
    </row>
    <row r="13" spans="1:12" s="8" customFormat="1" ht="15" customHeight="1">
      <c r="A13" s="150"/>
      <c r="B13" s="147" t="s">
        <v>131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 aca="true" t="shared" si="1" ref="E14:K14">SUM(E6:E13)</f>
        <v>675</v>
      </c>
      <c r="F14" s="105">
        <f t="shared" si="1"/>
        <v>608</v>
      </c>
      <c r="G14" s="105">
        <f t="shared" si="1"/>
        <v>5</v>
      </c>
      <c r="H14" s="105">
        <f t="shared" si="1"/>
        <v>612</v>
      </c>
      <c r="I14" s="105">
        <f t="shared" si="1"/>
        <v>478</v>
      </c>
      <c r="J14" s="105">
        <f t="shared" si="1"/>
        <v>63</v>
      </c>
      <c r="K14" s="105">
        <f t="shared" si="1"/>
        <v>19</v>
      </c>
      <c r="L14" s="101">
        <f t="shared" si="0"/>
        <v>67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22</v>
      </c>
      <c r="F15" s="92">
        <v>22</v>
      </c>
      <c r="G15" s="92"/>
      <c r="H15" s="92">
        <v>22</v>
      </c>
      <c r="I15" s="92">
        <v>18</v>
      </c>
      <c r="J15" s="92"/>
      <c r="K15" s="91"/>
      <c r="L15" s="101">
        <f t="shared" si="0"/>
        <v>0</v>
      </c>
    </row>
    <row r="16" spans="1:12" ht="13.5" customHeight="1">
      <c r="A16" s="160"/>
      <c r="B16" s="106"/>
      <c r="C16" s="107" t="s">
        <v>182</v>
      </c>
      <c r="D16" s="43">
        <v>11</v>
      </c>
      <c r="E16" s="92">
        <v>35</v>
      </c>
      <c r="F16" s="92">
        <v>18</v>
      </c>
      <c r="G16" s="92"/>
      <c r="H16" s="92">
        <v>25</v>
      </c>
      <c r="I16" s="92">
        <v>22</v>
      </c>
      <c r="J16" s="92">
        <v>10</v>
      </c>
      <c r="K16" s="91">
        <v>1</v>
      </c>
      <c r="L16" s="101">
        <f t="shared" si="0"/>
        <v>17</v>
      </c>
    </row>
    <row r="17" spans="1:12" ht="26.25" customHeight="1">
      <c r="A17" s="160"/>
      <c r="B17" s="152" t="s">
        <v>134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</v>
      </c>
      <c r="F18" s="91">
        <v>2</v>
      </c>
      <c r="G18" s="91"/>
      <c r="H18" s="91"/>
      <c r="I18" s="91"/>
      <c r="J18" s="91">
        <v>2</v>
      </c>
      <c r="K18" s="91"/>
      <c r="L18" s="101">
        <f t="shared" si="0"/>
        <v>0</v>
      </c>
    </row>
    <row r="19" spans="1:12" ht="24" customHeight="1">
      <c r="A19" s="160"/>
      <c r="B19" s="152" t="s">
        <v>185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0"/>
      <c r="B21" s="152" t="s">
        <v>135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41</v>
      </c>
      <c r="F22" s="91">
        <v>24</v>
      </c>
      <c r="G22" s="91"/>
      <c r="H22" s="91">
        <v>29</v>
      </c>
      <c r="I22" s="91">
        <v>22</v>
      </c>
      <c r="J22" s="91">
        <v>12</v>
      </c>
      <c r="K22" s="91">
        <v>1</v>
      </c>
      <c r="L22" s="101">
        <f t="shared" si="0"/>
        <v>17</v>
      </c>
    </row>
    <row r="23" spans="1:12" ht="15.75" customHeight="1">
      <c r="A23" s="165" t="s">
        <v>117</v>
      </c>
      <c r="B23" s="152" t="s">
        <v>133</v>
      </c>
      <c r="C23" s="153"/>
      <c r="D23" s="43">
        <v>18</v>
      </c>
      <c r="E23" s="91">
        <v>50</v>
      </c>
      <c r="F23" s="91">
        <v>48</v>
      </c>
      <c r="G23" s="91"/>
      <c r="H23" s="91">
        <v>49</v>
      </c>
      <c r="I23" s="91">
        <v>44</v>
      </c>
      <c r="J23" s="91">
        <v>1</v>
      </c>
      <c r="K23" s="91"/>
      <c r="L23" s="101">
        <f t="shared" si="0"/>
        <v>2</v>
      </c>
    </row>
    <row r="24" spans="1:12" ht="22.5" customHeight="1">
      <c r="A24" s="165"/>
      <c r="B24" s="152" t="s">
        <v>134</v>
      </c>
      <c r="C24" s="153"/>
      <c r="D24" s="43">
        <v>19</v>
      </c>
      <c r="E24" s="91">
        <v>4</v>
      </c>
      <c r="F24" s="91">
        <v>4</v>
      </c>
      <c r="G24" s="91"/>
      <c r="H24" s="91">
        <v>4</v>
      </c>
      <c r="I24" s="91">
        <v>1</v>
      </c>
      <c r="J24" s="91"/>
      <c r="K24" s="91"/>
      <c r="L24" s="101">
        <f t="shared" si="0"/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539</v>
      </c>
      <c r="F25" s="91">
        <v>504</v>
      </c>
      <c r="G25" s="91"/>
      <c r="H25" s="91">
        <v>435</v>
      </c>
      <c r="I25" s="91">
        <v>408</v>
      </c>
      <c r="J25" s="91">
        <v>104</v>
      </c>
      <c r="K25" s="91"/>
      <c r="L25" s="101">
        <f t="shared" si="0"/>
        <v>35</v>
      </c>
    </row>
    <row r="26" spans="1:12" ht="14.25" customHeight="1">
      <c r="A26" s="165"/>
      <c r="B26" s="108"/>
      <c r="C26" s="107" t="s">
        <v>183</v>
      </c>
      <c r="D26" s="43">
        <v>21</v>
      </c>
      <c r="E26" s="91">
        <v>633</v>
      </c>
      <c r="F26" s="91">
        <v>409</v>
      </c>
      <c r="G26" s="91">
        <v>1</v>
      </c>
      <c r="H26" s="91">
        <v>340</v>
      </c>
      <c r="I26" s="91">
        <v>299</v>
      </c>
      <c r="J26" s="91">
        <v>293</v>
      </c>
      <c r="K26" s="91">
        <v>33</v>
      </c>
      <c r="L26" s="101">
        <f t="shared" si="0"/>
        <v>224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59</v>
      </c>
      <c r="F27" s="91">
        <v>56</v>
      </c>
      <c r="G27" s="91"/>
      <c r="H27" s="91">
        <v>51</v>
      </c>
      <c r="I27" s="91">
        <v>49</v>
      </c>
      <c r="J27" s="91">
        <v>8</v>
      </c>
      <c r="K27" s="91"/>
      <c r="L27" s="101">
        <f t="shared" si="0"/>
        <v>3</v>
      </c>
    </row>
    <row r="28" spans="1:12" ht="15.75" customHeight="1">
      <c r="A28" s="165"/>
      <c r="B28" s="108"/>
      <c r="C28" s="107" t="s">
        <v>184</v>
      </c>
      <c r="D28" s="43">
        <v>23</v>
      </c>
      <c r="E28" s="91">
        <v>85</v>
      </c>
      <c r="F28" s="91">
        <v>49</v>
      </c>
      <c r="G28" s="91"/>
      <c r="H28" s="91">
        <v>59</v>
      </c>
      <c r="I28" s="91">
        <v>57</v>
      </c>
      <c r="J28" s="91">
        <v>26</v>
      </c>
      <c r="K28" s="91">
        <v>1</v>
      </c>
      <c r="L28" s="101">
        <f t="shared" si="0"/>
        <v>36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18</v>
      </c>
      <c r="F29" s="91">
        <v>12</v>
      </c>
      <c r="G29" s="91"/>
      <c r="H29" s="91">
        <v>10</v>
      </c>
      <c r="I29" s="91"/>
      <c r="J29" s="91">
        <v>8</v>
      </c>
      <c r="K29" s="91"/>
      <c r="L29" s="101">
        <f t="shared" si="0"/>
        <v>6</v>
      </c>
    </row>
    <row r="30" spans="1:12" ht="24" customHeight="1">
      <c r="A30" s="165"/>
      <c r="B30" s="152" t="s">
        <v>186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5"/>
      <c r="B32" s="154" t="s">
        <v>138</v>
      </c>
      <c r="C32" s="155"/>
      <c r="D32" s="43">
        <v>27</v>
      </c>
      <c r="E32" s="91">
        <v>2</v>
      </c>
      <c r="F32" s="91">
        <v>1</v>
      </c>
      <c r="G32" s="91"/>
      <c r="H32" s="91"/>
      <c r="I32" s="91"/>
      <c r="J32" s="91">
        <v>2</v>
      </c>
      <c r="K32" s="91"/>
      <c r="L32" s="101">
        <f t="shared" si="0"/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39</v>
      </c>
      <c r="F33" s="91">
        <v>35</v>
      </c>
      <c r="G33" s="91"/>
      <c r="H33" s="91">
        <v>28</v>
      </c>
      <c r="I33" s="91">
        <v>23</v>
      </c>
      <c r="J33" s="91">
        <v>11</v>
      </c>
      <c r="K33" s="91"/>
      <c r="L33" s="101">
        <f t="shared" si="0"/>
        <v>4</v>
      </c>
    </row>
    <row r="34" spans="1:12" ht="39" customHeight="1">
      <c r="A34" s="165"/>
      <c r="B34" s="152" t="s">
        <v>149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65"/>
      <c r="B35" s="152" t="s">
        <v>191</v>
      </c>
      <c r="C35" s="153"/>
      <c r="D35" s="43">
        <v>30</v>
      </c>
      <c r="E35" s="91">
        <v>1</v>
      </c>
      <c r="F35" s="91"/>
      <c r="G35" s="91"/>
      <c r="H35" s="91">
        <v>1</v>
      </c>
      <c r="I35" s="91">
        <v>1</v>
      </c>
      <c r="J35" s="91"/>
      <c r="K35" s="91"/>
      <c r="L35" s="101">
        <f t="shared" si="0"/>
        <v>1</v>
      </c>
    </row>
    <row r="36" spans="1:12" ht="36" customHeight="1">
      <c r="A36" s="165"/>
      <c r="B36" s="152" t="s">
        <v>136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973</v>
      </c>
      <c r="F37" s="91">
        <v>697</v>
      </c>
      <c r="G37" s="91">
        <v>1</v>
      </c>
      <c r="H37" s="91">
        <v>520</v>
      </c>
      <c r="I37" s="91">
        <v>425</v>
      </c>
      <c r="J37" s="91">
        <v>453</v>
      </c>
      <c r="K37" s="91">
        <v>34</v>
      </c>
      <c r="L37" s="101">
        <f t="shared" si="0"/>
        <v>276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390</v>
      </c>
      <c r="F38" s="91">
        <v>363</v>
      </c>
      <c r="G38" s="91"/>
      <c r="H38" s="91">
        <v>344</v>
      </c>
      <c r="I38" s="91" t="s">
        <v>178</v>
      </c>
      <c r="J38" s="91">
        <v>46</v>
      </c>
      <c r="K38" s="91"/>
      <c r="L38" s="101">
        <f t="shared" si="0"/>
        <v>27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</v>
      </c>
      <c r="F39" s="91">
        <v>3</v>
      </c>
      <c r="G39" s="91"/>
      <c r="H39" s="91">
        <v>5</v>
      </c>
      <c r="I39" s="91" t="s">
        <v>178</v>
      </c>
      <c r="J39" s="91"/>
      <c r="K39" s="91"/>
      <c r="L39" s="101">
        <f t="shared" si="0"/>
        <v>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10</v>
      </c>
      <c r="F40" s="91">
        <v>10</v>
      </c>
      <c r="G40" s="91"/>
      <c r="H40" s="91">
        <v>10</v>
      </c>
      <c r="I40" s="91">
        <v>6</v>
      </c>
      <c r="J40" s="91"/>
      <c r="K40" s="91"/>
      <c r="L40" s="101">
        <f t="shared" si="0"/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400</v>
      </c>
      <c r="F41" s="91">
        <f aca="true" t="shared" si="2" ref="F41:K41">F38+F40</f>
        <v>373</v>
      </c>
      <c r="G41" s="91">
        <f t="shared" si="2"/>
        <v>0</v>
      </c>
      <c r="H41" s="91">
        <f t="shared" si="2"/>
        <v>354</v>
      </c>
      <c r="I41" s="91">
        <f>I40</f>
        <v>6</v>
      </c>
      <c r="J41" s="91">
        <f t="shared" si="2"/>
        <v>46</v>
      </c>
      <c r="K41" s="91">
        <f t="shared" si="2"/>
        <v>0</v>
      </c>
      <c r="L41" s="101">
        <f t="shared" si="0"/>
        <v>27</v>
      </c>
    </row>
    <row r="42" spans="1:12" ht="15.75">
      <c r="A42" s="162" t="s">
        <v>139</v>
      </c>
      <c r="B42" s="162"/>
      <c r="C42" s="162"/>
      <c r="D42" s="43">
        <v>37</v>
      </c>
      <c r="E42" s="91">
        <f>E14+E22+E37+E41</f>
        <v>2089</v>
      </c>
      <c r="F42" s="91">
        <f aca="true" t="shared" si="3" ref="F42:K42">F14+F22+F37+F41</f>
        <v>1702</v>
      </c>
      <c r="G42" s="91">
        <f t="shared" si="3"/>
        <v>6</v>
      </c>
      <c r="H42" s="91">
        <f t="shared" si="3"/>
        <v>1515</v>
      </c>
      <c r="I42" s="91">
        <f t="shared" si="3"/>
        <v>931</v>
      </c>
      <c r="J42" s="91">
        <f t="shared" si="3"/>
        <v>574</v>
      </c>
      <c r="K42" s="91">
        <f t="shared" si="3"/>
        <v>54</v>
      </c>
      <c r="L42" s="101">
        <f t="shared" si="0"/>
        <v>387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&amp;L68328A77&amp;CФорма № 1-мзс, Підрозділ: Могилів-Подільський міськрайонний суд Вінницької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B67" sqref="B67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147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43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8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7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10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15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101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8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6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3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140</v>
      </c>
      <c r="C38" s="185" t="s">
        <v>141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142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143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144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187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96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30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18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13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140</v>
      </c>
      <c r="C53" s="226" t="s">
        <v>141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142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143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144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187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&amp;L68328A77&amp;CФорма № 1-мзс, Підрозділ: Могилів-Подільський міськрайонний суд Вінницької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148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151</v>
      </c>
      <c r="C3" s="264"/>
      <c r="D3" s="264"/>
      <c r="E3" s="264"/>
      <c r="F3" s="264"/>
      <c r="G3" s="265"/>
      <c r="H3" s="14">
        <v>1</v>
      </c>
      <c r="I3" s="93">
        <v>99</v>
      </c>
    </row>
    <row r="4" spans="1:9" ht="14.25" customHeight="1">
      <c r="A4" s="278"/>
      <c r="B4" s="288" t="s">
        <v>1</v>
      </c>
      <c r="C4" s="285" t="s">
        <v>145</v>
      </c>
      <c r="D4" s="286"/>
      <c r="E4" s="286"/>
      <c r="F4" s="286"/>
      <c r="G4" s="287"/>
      <c r="H4" s="14">
        <v>2</v>
      </c>
      <c r="I4" s="93">
        <v>80</v>
      </c>
    </row>
    <row r="5" spans="1:9" ht="14.25" customHeight="1">
      <c r="A5" s="278"/>
      <c r="B5" s="289"/>
      <c r="C5" s="291" t="s">
        <v>146</v>
      </c>
      <c r="D5" s="292"/>
      <c r="E5" s="292"/>
      <c r="F5" s="292"/>
      <c r="G5" s="293"/>
      <c r="H5" s="14">
        <v>3</v>
      </c>
      <c r="I5" s="93">
        <v>14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150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181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163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173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152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153</v>
      </c>
      <c r="C19" s="255"/>
      <c r="D19" s="255"/>
      <c r="E19" s="255"/>
      <c r="F19" s="255"/>
      <c r="G19" s="256"/>
      <c r="H19" s="14">
        <v>17</v>
      </c>
      <c r="I19" s="93">
        <v>29</v>
      </c>
      <c r="K19" s="4"/>
      <c r="L19" s="4"/>
      <c r="M19" s="3"/>
    </row>
    <row r="20" spans="1:13" ht="15" customHeight="1">
      <c r="A20" s="278"/>
      <c r="B20" s="254" t="s">
        <v>154</v>
      </c>
      <c r="C20" s="255"/>
      <c r="D20" s="255"/>
      <c r="E20" s="255"/>
      <c r="F20" s="255"/>
      <c r="G20" s="256"/>
      <c r="H20" s="14">
        <v>18</v>
      </c>
      <c r="I20" s="93">
        <v>152</v>
      </c>
      <c r="K20" s="4"/>
      <c r="L20" s="4"/>
      <c r="M20" s="3"/>
    </row>
    <row r="21" spans="1:11" ht="15" customHeight="1">
      <c r="A21" s="278"/>
      <c r="B21" s="254" t="s">
        <v>155</v>
      </c>
      <c r="C21" s="255"/>
      <c r="D21" s="255"/>
      <c r="E21" s="255"/>
      <c r="F21" s="255"/>
      <c r="G21" s="256"/>
      <c r="H21" s="14">
        <v>19</v>
      </c>
      <c r="I21" s="93">
        <v>14</v>
      </c>
      <c r="K21" s="5"/>
    </row>
    <row r="22" spans="1:11" ht="15" customHeight="1">
      <c r="A22" s="278"/>
      <c r="B22" s="254" t="s">
        <v>156</v>
      </c>
      <c r="C22" s="255"/>
      <c r="D22" s="255"/>
      <c r="E22" s="255"/>
      <c r="F22" s="255"/>
      <c r="G22" s="256"/>
      <c r="H22" s="14">
        <v>20</v>
      </c>
      <c r="I22" s="93"/>
      <c r="K22" s="5"/>
    </row>
    <row r="23" spans="1:11" ht="15" customHeight="1">
      <c r="A23" s="278"/>
      <c r="B23" s="254" t="s">
        <v>192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175</v>
      </c>
      <c r="C24" s="195"/>
      <c r="D24" s="195"/>
      <c r="E24" s="195"/>
      <c r="F24" s="195"/>
      <c r="G24" s="196"/>
      <c r="H24" s="14">
        <v>22</v>
      </c>
      <c r="I24" s="93">
        <v>6</v>
      </c>
      <c r="K24" s="5"/>
    </row>
    <row r="25" spans="1:11" ht="16.5" customHeight="1">
      <c r="A25" s="278" t="s">
        <v>61</v>
      </c>
      <c r="B25" s="277" t="s">
        <v>158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16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5</v>
      </c>
      <c r="K29" s="5"/>
    </row>
    <row r="30" spans="1:11" ht="14.25" customHeight="1">
      <c r="A30" s="278"/>
      <c r="B30" s="267"/>
      <c r="C30" s="267"/>
      <c r="D30" s="257" t="s">
        <v>121</v>
      </c>
      <c r="E30" s="258"/>
      <c r="F30" s="258"/>
      <c r="G30" s="259"/>
      <c r="H30" s="14">
        <v>28</v>
      </c>
      <c r="I30" s="102">
        <v>2</v>
      </c>
      <c r="K30" s="5"/>
    </row>
    <row r="31" spans="1:11" ht="16.5" customHeight="1">
      <c r="A31" s="278"/>
      <c r="B31" s="267" t="s">
        <v>114</v>
      </c>
      <c r="C31" s="267"/>
      <c r="D31" s="251" t="s">
        <v>115</v>
      </c>
      <c r="E31" s="252"/>
      <c r="F31" s="252"/>
      <c r="G31" s="253"/>
      <c r="H31" s="14">
        <v>29</v>
      </c>
      <c r="I31" s="102">
        <v>51160</v>
      </c>
      <c r="K31" s="5"/>
    </row>
    <row r="32" spans="1:11" ht="16.5" customHeight="1">
      <c r="A32" s="278"/>
      <c r="B32" s="267"/>
      <c r="C32" s="267"/>
      <c r="D32" s="251" t="s">
        <v>116</v>
      </c>
      <c r="E32" s="252"/>
      <c r="F32" s="252"/>
      <c r="G32" s="253"/>
      <c r="H32" s="14">
        <v>30</v>
      </c>
      <c r="I32" s="102">
        <v>51160</v>
      </c>
      <c r="K32" s="5"/>
    </row>
    <row r="33" spans="1:11" ht="15" customHeight="1">
      <c r="A33" s="278"/>
      <c r="B33" s="260" t="s">
        <v>157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153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154</v>
      </c>
      <c r="C35" s="255"/>
      <c r="D35" s="255"/>
      <c r="E35" s="255"/>
      <c r="F35" s="255"/>
      <c r="G35" s="256"/>
      <c r="H35" s="14">
        <v>33</v>
      </c>
      <c r="I35" s="102">
        <v>2</v>
      </c>
      <c r="K35" s="5"/>
    </row>
    <row r="36" spans="1:11" ht="27" customHeight="1">
      <c r="A36" s="278"/>
      <c r="B36" s="194" t="s">
        <v>174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117</v>
      </c>
      <c r="B37" s="254" t="s">
        <v>165</v>
      </c>
      <c r="C37" s="255"/>
      <c r="D37" s="255"/>
      <c r="E37" s="255"/>
      <c r="F37" s="255"/>
      <c r="G37" s="256"/>
      <c r="H37" s="14">
        <v>35</v>
      </c>
      <c r="I37" s="102">
        <v>149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683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290</v>
      </c>
    </row>
    <row r="40" spans="1:9" ht="15" customHeight="1">
      <c r="A40" s="268"/>
      <c r="B40" s="267"/>
      <c r="C40" s="267"/>
      <c r="D40" s="257" t="s">
        <v>127</v>
      </c>
      <c r="E40" s="258"/>
      <c r="F40" s="258"/>
      <c r="G40" s="259"/>
      <c r="H40" s="14">
        <v>38</v>
      </c>
      <c r="I40" s="102">
        <v>6</v>
      </c>
    </row>
    <row r="41" spans="1:9" ht="15" customHeight="1">
      <c r="A41" s="268"/>
      <c r="B41" s="267" t="s">
        <v>114</v>
      </c>
      <c r="C41" s="267"/>
      <c r="D41" s="251" t="s">
        <v>115</v>
      </c>
      <c r="E41" s="252"/>
      <c r="F41" s="252"/>
      <c r="G41" s="253"/>
      <c r="H41" s="14">
        <v>39</v>
      </c>
      <c r="I41" s="103">
        <v>29996104</v>
      </c>
    </row>
    <row r="42" spans="1:9" ht="15" customHeight="1">
      <c r="A42" s="268"/>
      <c r="B42" s="267"/>
      <c r="C42" s="267"/>
      <c r="D42" s="251" t="s">
        <v>116</v>
      </c>
      <c r="E42" s="252"/>
      <c r="F42" s="252"/>
      <c r="G42" s="253"/>
      <c r="H42" s="14">
        <v>40</v>
      </c>
      <c r="I42" s="103">
        <v>4035859</v>
      </c>
    </row>
    <row r="43" spans="1:9" ht="15" customHeight="1">
      <c r="A43" s="268"/>
      <c r="B43" s="260" t="s">
        <v>157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164</v>
      </c>
      <c r="C44" s="264"/>
      <c r="D44" s="264"/>
      <c r="E44" s="264"/>
      <c r="F44" s="264"/>
      <c r="G44" s="265"/>
      <c r="H44" s="14">
        <v>42</v>
      </c>
      <c r="I44" s="97">
        <v>5</v>
      </c>
    </row>
    <row r="45" spans="1:9" ht="15" customHeight="1">
      <c r="A45" s="268"/>
      <c r="B45" s="254" t="s">
        <v>153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154</v>
      </c>
      <c r="C46" s="255"/>
      <c r="D46" s="255"/>
      <c r="E46" s="255"/>
      <c r="F46" s="255"/>
      <c r="G46" s="256"/>
      <c r="H46" s="14">
        <v>44</v>
      </c>
      <c r="I46" s="97">
        <v>38</v>
      </c>
    </row>
    <row r="47" spans="1:9" ht="24.75" customHeight="1">
      <c r="A47" s="268"/>
      <c r="B47" s="194" t="s">
        <v>174</v>
      </c>
      <c r="C47" s="195"/>
      <c r="D47" s="195"/>
      <c r="E47" s="195"/>
      <c r="F47" s="195"/>
      <c r="G47" s="196"/>
      <c r="H47" s="14">
        <v>45</v>
      </c>
      <c r="I47" s="97">
        <v>19</v>
      </c>
    </row>
    <row r="48" spans="1:9" ht="15" customHeight="1">
      <c r="A48" s="242" t="s">
        <v>159</v>
      </c>
      <c r="B48" s="243"/>
      <c r="C48" s="243"/>
      <c r="D48" s="243"/>
      <c r="E48" s="243"/>
      <c r="F48" s="243"/>
      <c r="G48" s="244"/>
      <c r="H48" s="14">
        <v>46</v>
      </c>
      <c r="I48" s="97">
        <v>668</v>
      </c>
    </row>
    <row r="49" spans="1:9" ht="15" customHeight="1">
      <c r="A49" s="269" t="s">
        <v>119</v>
      </c>
      <c r="B49" s="270"/>
      <c r="C49" s="245" t="s">
        <v>120</v>
      </c>
      <c r="D49" s="246"/>
      <c r="E49" s="246"/>
      <c r="F49" s="246"/>
      <c r="G49" s="247"/>
      <c r="H49" s="14">
        <v>47</v>
      </c>
      <c r="I49" s="97">
        <v>3056755</v>
      </c>
    </row>
    <row r="50" spans="1:9" ht="15" customHeight="1">
      <c r="A50" s="271"/>
      <c r="B50" s="272"/>
      <c r="C50" s="248" t="s">
        <v>118</v>
      </c>
      <c r="D50" s="249"/>
      <c r="E50" s="249"/>
      <c r="F50" s="249"/>
      <c r="G50" s="250"/>
      <c r="H50" s="14">
        <v>48</v>
      </c>
      <c r="I50" s="97">
        <v>206854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170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176</v>
      </c>
      <c r="B56" s="234"/>
      <c r="C56" s="234"/>
      <c r="D56" s="235"/>
      <c r="E56" s="230" t="s">
        <v>172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166</v>
      </c>
      <c r="F57" s="81" t="s">
        <v>167</v>
      </c>
      <c r="G57" s="81" t="s">
        <v>168</v>
      </c>
      <c r="H57" s="81" t="s">
        <v>171</v>
      </c>
      <c r="I57" s="82" t="s">
        <v>169</v>
      </c>
    </row>
    <row r="58" spans="1:9" ht="13.5" customHeight="1">
      <c r="A58" s="266" t="s">
        <v>108</v>
      </c>
      <c r="B58" s="266"/>
      <c r="C58" s="266"/>
      <c r="D58" s="266"/>
      <c r="E58" s="96">
        <v>584</v>
      </c>
      <c r="F58" s="96">
        <v>18</v>
      </c>
      <c r="G58" s="96">
        <v>8</v>
      </c>
      <c r="H58" s="96">
        <v>2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21</v>
      </c>
      <c r="F59" s="96">
        <v>8</v>
      </c>
      <c r="G59" s="96"/>
      <c r="H59" s="96"/>
      <c r="I59" s="96"/>
    </row>
    <row r="60" spans="1:9" ht="13.5" customHeight="1">
      <c r="A60" s="266" t="s">
        <v>109</v>
      </c>
      <c r="B60" s="266"/>
      <c r="C60" s="266"/>
      <c r="D60" s="266"/>
      <c r="E60" s="96">
        <v>339</v>
      </c>
      <c r="F60" s="96">
        <v>177</v>
      </c>
      <c r="G60" s="96">
        <v>4</v>
      </c>
      <c r="H60" s="96"/>
      <c r="I60" s="96"/>
    </row>
    <row r="61" spans="1:9" ht="13.5" customHeight="1">
      <c r="A61" s="180" t="s">
        <v>113</v>
      </c>
      <c r="B61" s="180"/>
      <c r="C61" s="180"/>
      <c r="D61" s="180"/>
      <c r="E61" s="96">
        <v>349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&amp;L68328A77&amp;CФорма № 1-мзс, Підрозділ: Могилів-Подільський міськрайонний суд Вінницької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0">
      <selection activeCell="C22" sqref="C22:D22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137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0.09407665505226481</v>
      </c>
    </row>
    <row r="4" spans="1:4" ht="18" customHeight="1">
      <c r="A4" s="300" t="s">
        <v>1</v>
      </c>
      <c r="B4" s="70" t="s">
        <v>108</v>
      </c>
      <c r="C4" s="14">
        <v>2</v>
      </c>
      <c r="D4" s="104">
        <f>IF('розділ 1 '!J14&lt;&gt;0,'розділ 1 '!K14/'розділ 1 '!J14,0)</f>
        <v>0.30158730158730157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0.08333333333333333</v>
      </c>
    </row>
    <row r="6" spans="1:4" ht="18" customHeight="1">
      <c r="A6" s="301"/>
      <c r="B6" s="70" t="s">
        <v>109</v>
      </c>
      <c r="C6" s="14">
        <v>4</v>
      </c>
      <c r="D6" s="104">
        <f>IF('розділ 1 '!J37&lt;&gt;0,'розділ 1 '!K37/'розділ 1 '!J37,0)</f>
        <v>0.07505518763796909</v>
      </c>
    </row>
    <row r="7" spans="1:4" ht="18" customHeight="1">
      <c r="A7" s="301"/>
      <c r="B7" s="73" t="s">
        <v>113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0.8901292596944771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757.5</v>
      </c>
    </row>
    <row r="10" spans="1:4" ht="25.5" customHeight="1">
      <c r="A10" s="181" t="s">
        <v>111</v>
      </c>
      <c r="B10" s="181"/>
      <c r="C10" s="14">
        <v>8</v>
      </c>
      <c r="D10" s="94">
        <f>IF('розділ 3'!I53&lt;&gt;0,'розділ 1 '!E42/'розділ 3'!I53,0)</f>
        <v>1044.5</v>
      </c>
    </row>
    <row r="11" spans="1:4" ht="16.5" customHeight="1">
      <c r="A11" s="191" t="s">
        <v>65</v>
      </c>
      <c r="B11" s="193"/>
      <c r="C11" s="14">
        <v>9</v>
      </c>
      <c r="D11" s="94">
        <v>43</v>
      </c>
    </row>
    <row r="12" spans="1:4" ht="16.5" customHeight="1">
      <c r="A12" s="295" t="s">
        <v>108</v>
      </c>
      <c r="B12" s="295"/>
      <c r="C12" s="14">
        <v>10</v>
      </c>
      <c r="D12" s="94">
        <v>21</v>
      </c>
    </row>
    <row r="13" spans="1:4" ht="16.5" customHeight="1">
      <c r="A13" s="295" t="s">
        <v>31</v>
      </c>
      <c r="B13" s="295"/>
      <c r="C13" s="14">
        <v>11</v>
      </c>
      <c r="D13" s="94">
        <v>60</v>
      </c>
    </row>
    <row r="14" spans="1:4" ht="16.5" customHeight="1">
      <c r="A14" s="295" t="s">
        <v>109</v>
      </c>
      <c r="B14" s="295"/>
      <c r="C14" s="14">
        <v>12</v>
      </c>
      <c r="D14" s="94">
        <v>86</v>
      </c>
    </row>
    <row r="15" spans="1:4" ht="16.5" customHeight="1">
      <c r="A15" s="295" t="s">
        <v>113</v>
      </c>
      <c r="B15" s="295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179</v>
      </c>
      <c r="B18" s="298"/>
      <c r="C18" s="299" t="s">
        <v>193</v>
      </c>
      <c r="D18" s="299"/>
    </row>
    <row r="19" spans="1:4" ht="15.75" customHeight="1">
      <c r="A19" s="65"/>
      <c r="B19" s="85"/>
      <c r="C19" s="296"/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107</v>
      </c>
      <c r="B21" s="87"/>
      <c r="C21" s="299" t="s">
        <v>194</v>
      </c>
      <c r="D21" s="299"/>
    </row>
    <row r="22" spans="1:4" ht="15.75" customHeight="1">
      <c r="A22" s="67"/>
      <c r="B22" s="85"/>
      <c r="C22" s="296"/>
      <c r="D22" s="296"/>
    </row>
    <row r="23" spans="1:4" ht="12.75">
      <c r="A23" s="68" t="s">
        <v>104</v>
      </c>
      <c r="B23" s="88"/>
      <c r="C23" s="297" t="s">
        <v>198</v>
      </c>
      <c r="D23" s="297"/>
    </row>
    <row r="24" spans="1:4" ht="12.75">
      <c r="A24" s="69" t="s">
        <v>105</v>
      </c>
      <c r="B24" s="88"/>
      <c r="C24" s="297" t="s">
        <v>195</v>
      </c>
      <c r="D24" s="297"/>
    </row>
    <row r="25" spans="1:4" ht="12.75">
      <c r="A25" s="68" t="s">
        <v>106</v>
      </c>
      <c r="B25" s="89"/>
      <c r="C25" s="297" t="s">
        <v>196</v>
      </c>
      <c r="D25" s="297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&amp;L68328A77&amp;CФорма № 1-мзс, Підрозділ: Могилів-Подільський міськрайонний суд Вінницької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2018-07-09T09:07:29Z</cp:lastPrinted>
  <dcterms:created xsi:type="dcterms:W3CDTF">2004-04-20T14:33:35Z</dcterms:created>
  <dcterms:modified xsi:type="dcterms:W3CDTF">2018-07-13T06:31:27Z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1-мзс_00138_2.2018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68328A77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