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<sst xmlns="http://schemas.openxmlformats.org/spreadsheetml/2006/main" count="316" uniqueCount="255">
  <si>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</si>
  <si>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</si>
  <si>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</si>
  <si>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</si>
  <si>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</si>
  <si>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</si>
  <si>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</si>
  <si>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</si>
  <si>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</si>
  <si>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</si>
  <si>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</si>
  <si>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</si>
  <si>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</si>
  <si>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</si>
  <si>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</si>
  <si>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</si>
  <si>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</si>
  <si>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</si>
  <si>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</si>
  <si>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</si>
  <si>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</si>
  <si>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</si>
  <si>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</si>
  <si>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</si>
  <si>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</si>
  <si>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</si>
  <si>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</si>
  <si>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</si>
  <si>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</si>
  <si>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</si>
  <si>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</si>
  <si>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</si>
  <si>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</si>
  <si>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</si>
  <si>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</si>
  <si>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</si>
  <si>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</si>
  <si>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</si>
  <si>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</si>
  <si>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</si>
  <si>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</si>
  <si>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</si>
  <si>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</si>
  <si>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</si>
  <si>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</si>
  <si>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</si>
  <si>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</si>
  <si>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</si>
  <si>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</si>
  <si>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</si>
  <si>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</si>
  <si>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</si>
  <si>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</si>
  <si>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</si>
  <si>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</si>
  <si>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</si>
  <si>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</si>
  <si>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</si>
  <si>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</si>
  <si>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</si>
  <si>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</si>
  <si>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</si>
  <si>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</si>
  <si>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</si>
  <si>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</si>
  <si>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</si>
  <si>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</si>
  <si>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</si>
  <si>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</si>
  <si>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</si>
  <si>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</si>
  <si>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</si>
  <si>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</si>
  <si>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</si>
  <si>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</si>
  <si>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</si>
  <si>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</si>
  <si>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</si>
  <si>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</si>
  <si>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</si>
  <si>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</si>
  <si>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</si>
  <si>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</si>
  <si>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</si>
  <si>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</si>
  <si>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</si>
  <si>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</si>
  <si>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</si>
  <si>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</si>
  <si>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</si>
  <si>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</si>
  <si>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</si>
  <si>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</si>
  <si>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</si>
  <si>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</si>
  <si>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</si>
  <si>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</si>
  <si>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</si>
  <si>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</si>
  <si>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</si>
  <si>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</si>
  <si>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</si>
  <si>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</si>
  <si>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</si>
  <si>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</si>
  <si>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</si>
  <si>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</si>
  <si>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</si>
  <si>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</si>
  <si>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</si>
  <si>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</si>
  <si>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</si>
  <si>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</si>
  <si>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</si>
  <si>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</si>
  <si>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</si>
  <si>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</si>
  <si>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</si>
  <si>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</si>
  <si>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</si>
  <si>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</si>
  <si>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</si>
  <si>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</si>
  <si>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</si>
  <si>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</si>
  <si>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</si>
  <si>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</si>
  <si>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</si>
  <si>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</si>
  <si>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</si>
  <si>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</si>
  <si>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</si>
  <si>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</si>
  <si>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</si>
  <si>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</si>
  <si>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</si>
  <si>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</si>
  <si>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</si>
  <si>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</si>
  <si>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</si>
  <si>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</si>
  <si>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</si>
  <si>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</si>
  <si>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</si>
  <si>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</si>
  <si>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</si>
  <si>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</si>
  <si>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</si>
  <si>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</si>
  <si>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</si>
  <si>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</si>
  <si>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</si>
  <si>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</si>
  <si>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</si>
  <si>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</si>
  <si>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</si>
  <si>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</si>
  <si>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</si>
  <si>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</si>
  <si>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</si>
  <si>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</si>
  <si>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</si>
  <si>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</si>
  <si>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</si>
  <si>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</si>
  <si>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</si>
  <si>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</si>
  <si>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</si>
  <si>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</si>
  <si>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</si>
  <si>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</si>
  <si>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</si>
  <si>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</si>
  <si>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</si>
  <si>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</si>
  <si>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</si>
  <si>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</si>
  <si>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</si>
  <si>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</si>
  <si>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</si>
  <si>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</si>
  <si>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</si>
  <si>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</si>
  <si>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</si>
  <si>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</si>
  <si>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</si>
  <si>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</si>
  <si>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</si>
  <si>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</si>
  <si>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</si>
  <si>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</si>
  <si>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</si>
  <si>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</si>
  <si>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</si>
  <si>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</si>
  <si>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</si>
  <si>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</si>
  <si>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</si>
  <si>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</si>
  <si>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</si>
  <si>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</si>
  <si>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</si>
  <si>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</si>
  <si>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</si>
  <si>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</si>
  <si>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</si>
  <si>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</si>
  <si>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</si>
  <si>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</si>
  <si>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</si>
  <si>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</si>
  <si>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</si>
  <si>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</si>
  <si>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</si>
  <si>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</si>
  <si>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</si>
  <si>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</si>
  <si>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</si>
  <si>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</si>
  <si>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</si>
  <si>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</si>
  <si>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</si>
  <si>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</si>
  <si>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</si>
  <si>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</si>
  <si>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</si>
  <si>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</si>
  <si>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</si>
  <si>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</si>
  <si>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</si>
  <si>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</si>
  <si>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</si>
  <si>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</si>
  <si>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</si>
  <si>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</si>
  <si>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</si>
  <si>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</si>
  <si>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</si>
  <si>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</si>
  <si>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</si>
  <si>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</si>
  <si>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</si>
  <si>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</si>
  <si>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</si>
  <si>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Г.М. Гедрович</t>
  </si>
  <si>
    <t>6-80-62</t>
  </si>
  <si>
    <t>6-69-79</t>
  </si>
  <si>
    <t>inbox@mpm.vn.court.gov.ua</t>
  </si>
  <si>
    <t>3 липня 2017 року</t>
  </si>
  <si>
    <t>перше півріччя 2017 року</t>
  </si>
  <si>
    <t>Могилів-Подільський міськрайонний суд Вінницької області</t>
  </si>
  <si>
    <t xml:space="preserve">Місцезнаходження: </t>
  </si>
  <si>
    <t>24000. Вінницька область.м. Могилів-Подільський</t>
  </si>
  <si>
    <t>вул. Сагайдачного</t>
  </si>
  <si>
    <t>Т.Б. Київська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</si>
</sst>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34</v>
      </c>
      <c r="F10" s="157">
        <v>29</v>
      </c>
      <c r="G10" s="157">
        <v>34</v>
      </c>
      <c r="H10" s="157">
        <v>6</v>
      </c>
      <c r="I10" s="157">
        <v>1</v>
      </c>
      <c r="J10" s="157">
        <v>1</v>
      </c>
      <c r="K10" s="157">
        <v>26</v>
      </c>
      <c r="L10" s="157"/>
      <c r="M10" s="168"/>
      <c r="N10" s="163"/>
      <c r="O10" s="111">
        <f>E10-F10</f>
        <v>5</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2</v>
      </c>
      <c r="F15" s="157">
        <v>2</v>
      </c>
      <c r="G15" s="157">
        <v>2</v>
      </c>
      <c r="H15" s="157"/>
      <c r="I15" s="157"/>
      <c r="J15" s="157">
        <v>1</v>
      </c>
      <c r="K15" s="157">
        <v>1</v>
      </c>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2</v>
      </c>
      <c r="F18" s="157">
        <v>2</v>
      </c>
      <c r="G18" s="157">
        <v>2</v>
      </c>
      <c r="H18" s="157" t="s">
        <v>146</v>
      </c>
      <c r="I18" s="157" t="s">
        <v>146</v>
      </c>
      <c r="J18" s="157">
        <v>1</v>
      </c>
      <c r="K18" s="157">
        <v>1</v>
      </c>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36</v>
      </c>
      <c r="F23" s="157">
        <f>F10+F12+F15+F22</f>
        <v>31</v>
      </c>
      <c r="G23" s="157">
        <f>G10+G12+G15+G22</f>
        <v>36</v>
      </c>
      <c r="H23" s="157">
        <f>H10+H15</f>
        <v>6</v>
      </c>
      <c r="I23" s="157">
        <f>I10+I15</f>
        <v>1</v>
      </c>
      <c r="J23" s="157">
        <f>J10+J12+J15</f>
        <v>2</v>
      </c>
      <c r="K23" s="157">
        <f>K10+K12+K15</f>
        <v>27</v>
      </c>
      <c r="L23" s="157">
        <f>L10+L12+L15+L22</f>
        <v>0</v>
      </c>
      <c r="M23" s="157">
        <f>M10+M12+M15+M22</f>
        <v>0</v>
      </c>
      <c r="N23" s="157">
        <f>N10</f>
        <v>0</v>
      </c>
      <c r="O23" s="111">
        <f t="shared" si="0"/>
        <v>5</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37</v>
      </c>
      <c r="G31" s="167">
        <v>28</v>
      </c>
      <c r="H31" s="167">
        <v>30</v>
      </c>
      <c r="I31" s="167">
        <v>27</v>
      </c>
      <c r="J31" s="167">
        <v>24</v>
      </c>
      <c r="K31" s="167">
        <v>1</v>
      </c>
      <c r="L31" s="167">
        <v>2</v>
      </c>
      <c r="M31" s="167"/>
      <c r="N31" s="167">
        <v>7</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&amp;L6FD00A92&amp;CФорма № 2-А, Підрозділ: Могилів-Подільський міськрайонний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5</v>
      </c>
      <c r="D9" s="163">
        <v>9</v>
      </c>
      <c r="E9" s="163">
        <v>12</v>
      </c>
      <c r="F9" s="163">
        <v>10</v>
      </c>
      <c r="G9" s="163">
        <v>9</v>
      </c>
      <c r="H9" s="163"/>
      <c r="I9" s="163"/>
      <c r="J9" s="163">
        <v>2</v>
      </c>
      <c r="K9" s="162">
        <v>2</v>
      </c>
      <c r="L9" s="163"/>
      <c r="M9" s="163">
        <v>1060000</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5</v>
      </c>
      <c r="D10" s="163">
        <v>9</v>
      </c>
      <c r="E10" s="163">
        <v>12</v>
      </c>
      <c r="F10" s="163">
        <v>10</v>
      </c>
      <c r="G10" s="163">
        <v>9</v>
      </c>
      <c r="H10" s="163"/>
      <c r="I10" s="163"/>
      <c r="J10" s="163">
        <v>2</v>
      </c>
      <c r="K10" s="162">
        <v>2</v>
      </c>
      <c r="L10" s="163"/>
      <c r="M10" s="163">
        <v>1060000</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8</v>
      </c>
      <c r="E12" s="163">
        <v>7</v>
      </c>
      <c r="F12" s="163">
        <v>6</v>
      </c>
      <c r="G12" s="163">
        <v>6</v>
      </c>
      <c r="H12" s="163"/>
      <c r="I12" s="163">
        <v>1</v>
      </c>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8</v>
      </c>
      <c r="E24" s="163">
        <v>7</v>
      </c>
      <c r="F24" s="163">
        <v>6</v>
      </c>
      <c r="G24" s="163">
        <v>6</v>
      </c>
      <c r="H24" s="163"/>
      <c r="I24" s="163">
        <v>1</v>
      </c>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8</v>
      </c>
      <c r="E25" s="163">
        <v>7</v>
      </c>
      <c r="F25" s="163">
        <v>6</v>
      </c>
      <c r="G25" s="163">
        <v>6</v>
      </c>
      <c r="H25" s="163"/>
      <c r="I25" s="163">
        <v>1</v>
      </c>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1</v>
      </c>
      <c r="F43" s="163">
        <v>1</v>
      </c>
      <c r="G43" s="163">
        <v>1</v>
      </c>
      <c r="H43" s="163"/>
      <c r="I43" s="163"/>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3</v>
      </c>
      <c r="E44" s="163">
        <v>1</v>
      </c>
      <c r="F44" s="163">
        <v>1</v>
      </c>
      <c r="G44" s="163">
        <v>1</v>
      </c>
      <c r="H44" s="163"/>
      <c r="I44" s="163"/>
      <c r="J44" s="163"/>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8</v>
      </c>
      <c r="E88" s="163">
        <v>10</v>
      </c>
      <c r="F88" s="163">
        <v>10</v>
      </c>
      <c r="G88" s="163">
        <v>8</v>
      </c>
      <c r="H88" s="163"/>
      <c r="I88" s="163"/>
      <c r="J88" s="163"/>
      <c r="K88" s="162">
        <v>2</v>
      </c>
      <c r="L88" s="163"/>
      <c r="M88" s="163">
        <v>31446</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4</v>
      </c>
      <c r="D90" s="163">
        <v>7</v>
      </c>
      <c r="E90" s="163">
        <v>9</v>
      </c>
      <c r="F90" s="163">
        <v>9</v>
      </c>
      <c r="G90" s="163">
        <v>8</v>
      </c>
      <c r="H90" s="163"/>
      <c r="I90" s="163"/>
      <c r="J90" s="163"/>
      <c r="K90" s="162">
        <v>2</v>
      </c>
      <c r="L90" s="163"/>
      <c r="M90" s="163">
        <v>31446</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v>
      </c>
      <c r="D94" s="163">
        <v>7</v>
      </c>
      <c r="E94" s="163">
        <v>9</v>
      </c>
      <c r="F94" s="163">
        <v>9</v>
      </c>
      <c r="G94" s="163">
        <v>8</v>
      </c>
      <c r="H94" s="163"/>
      <c r="I94" s="163"/>
      <c r="J94" s="163"/>
      <c r="K94" s="162">
        <v>2</v>
      </c>
      <c r="L94" s="163"/>
      <c r="M94" s="163">
        <v>31446</v>
      </c>
      <c r="N94" s="164"/>
      <c r="O94" s="163"/>
      <c r="P94" s="60"/>
    </row>
    <row r="95" spans="1:16" s="4" customFormat="1" ht="25.5" customHeight="1">
      <c r="A95" s="44">
        <v>88</v>
      </c>
      <c r="B95" s="114" t="s">
        <v>68</v>
      </c>
      <c r="C95" s="164"/>
      <c r="D95" s="163">
        <v>1</v>
      </c>
      <c r="E95" s="163">
        <v>1</v>
      </c>
      <c r="F95" s="163">
        <v>1</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9</v>
      </c>
      <c r="D114" s="164">
        <f aca="true" t="shared" si="0" ref="D114:O114">SUM(D8,D9,D12,D29,D30,D43,D49,D52,D79,D88,D103,D109,D113)</f>
        <v>28</v>
      </c>
      <c r="E114" s="164">
        <f t="shared" si="0"/>
        <v>30</v>
      </c>
      <c r="F114" s="164">
        <f t="shared" si="0"/>
        <v>27</v>
      </c>
      <c r="G114" s="164">
        <f t="shared" si="0"/>
        <v>24</v>
      </c>
      <c r="H114" s="164">
        <f t="shared" si="0"/>
        <v>0</v>
      </c>
      <c r="I114" s="164">
        <f t="shared" si="0"/>
        <v>1</v>
      </c>
      <c r="J114" s="164">
        <f t="shared" si="0"/>
        <v>2</v>
      </c>
      <c r="K114" s="164">
        <f t="shared" si="0"/>
        <v>7</v>
      </c>
      <c r="L114" s="164">
        <f t="shared" si="0"/>
        <v>0</v>
      </c>
      <c r="M114" s="164">
        <f t="shared" si="0"/>
        <v>1091446</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&amp;L6FD00A92&amp;CФорма № 2-А, Підрозділ: Могилів-Подільський міськрайонний суд Вінницької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&amp;L6FD00A92&amp;CФорма № 2-А, Підрозділ: Могилів-Подільський міськрайонний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4</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4</v>
      </c>
      <c r="L15" s="33"/>
      <c r="M15" s="23"/>
      <c r="N15" s="20"/>
      <c r="O15" s="20"/>
      <c r="P15" s="20"/>
    </row>
    <row r="16" spans="1:16" s="10" customFormat="1" ht="20.25" customHeight="1">
      <c r="A16" s="2">
        <v>12</v>
      </c>
      <c r="B16" s="305"/>
      <c r="C16" s="268" t="s">
        <v>129</v>
      </c>
      <c r="D16" s="269"/>
      <c r="E16" s="269"/>
      <c r="F16" s="269"/>
      <c r="G16" s="269"/>
      <c r="H16" s="269"/>
      <c r="I16" s="269"/>
      <c r="J16" s="270"/>
      <c r="K16" s="156">
        <v>13</v>
      </c>
      <c r="L16" s="33"/>
      <c r="M16" s="23"/>
      <c r="N16" s="20"/>
      <c r="O16" s="20"/>
      <c r="P16" s="20"/>
    </row>
    <row r="17" spans="1:16" s="10" customFormat="1" ht="22.5" customHeight="1">
      <c r="A17" s="2">
        <v>13</v>
      </c>
      <c r="B17" s="305"/>
      <c r="C17" s="265" t="s">
        <v>145</v>
      </c>
      <c r="D17" s="266"/>
      <c r="E17" s="266"/>
      <c r="F17" s="266"/>
      <c r="G17" s="266"/>
      <c r="H17" s="266"/>
      <c r="I17" s="266"/>
      <c r="J17" s="267"/>
      <c r="K17" s="156">
        <v>11</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254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244</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245</v>
      </c>
      <c r="F36" s="311"/>
      <c r="G36" s="311"/>
      <c r="H36" s="144"/>
      <c r="I36" s="143"/>
      <c r="J36" s="145"/>
      <c r="K36" s="144"/>
      <c r="L36" s="146"/>
      <c r="M36" s="147"/>
      <c r="N36" s="148"/>
    </row>
    <row r="37" spans="1:15" ht="15.75">
      <c r="A37" s="83"/>
      <c r="B37" s="143" t="s">
        <v>234</v>
      </c>
      <c r="C37" s="138"/>
      <c r="D37" s="138"/>
      <c r="E37" s="262" t="s">
        <v>246</v>
      </c>
      <c r="F37" s="262"/>
      <c r="G37" s="262"/>
      <c r="H37" s="138"/>
      <c r="I37" s="138"/>
      <c r="J37" s="145"/>
      <c r="K37" s="144"/>
      <c r="L37" s="147"/>
      <c r="M37" s="147"/>
      <c r="N37" s="147"/>
      <c r="O37" s="84"/>
    </row>
    <row r="38" spans="1:15" ht="15.75" customHeight="1">
      <c r="A38" s="83"/>
      <c r="B38" s="138" t="s">
        <v>235</v>
      </c>
      <c r="C38" s="138"/>
      <c r="D38" s="138"/>
      <c r="E38" s="262" t="s">
        <v>247</v>
      </c>
      <c r="F38" s="262"/>
      <c r="G38" s="262"/>
      <c r="H38" s="138"/>
      <c r="I38" s="261" t="s">
        <v>248</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&amp;L6FD00A92&amp;CФорма № 2-А, Підрозділ: Могилів-Подільський міськрайонний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250</v>
      </c>
      <c r="D24" s="349"/>
      <c r="E24" s="349"/>
      <c r="F24" s="349"/>
      <c r="G24" s="349"/>
      <c r="H24" s="349"/>
      <c r="I24" s="349"/>
      <c r="J24" s="350"/>
    </row>
    <row r="25" spans="1:10" ht="19.5" customHeight="1">
      <c r="A25" s="347" t="s">
        <v>251</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v>42765</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&amp;L6FD00A92&amp;C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2017-08-18T11:06:01Z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2-А_00138_2.2017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6FD00A92</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