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21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K56" i="3"/>
  <c r="G56" i="3"/>
  <c r="J56" i="3"/>
  <c r="F56" i="3"/>
  <c r="C56" i="3"/>
  <c r="I56" i="3"/>
  <c r="E56" i="3"/>
  <c r="L56" i="3"/>
  <c r="H56" i="3"/>
  <c r="D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<sst xmlns="http://schemas.openxmlformats.org/spreadsheetml/2006/main" count="154" uniqueCount="129">
  <si>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</si>
  <si>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</si>
  <si>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</si>
  <si>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</si>
  <si>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</si>
  <si>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</si>
  <si>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</si>
  <si>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</si>
  <si>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</si>
  <si>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</si>
  <si>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</si>
  <si>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</si>
  <si>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</si>
  <si>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</si>
  <si>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</si>
  <si>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</si>
  <si>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</si>
  <si>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</si>
  <si>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</si>
  <si>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</si>
  <si>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</si>
  <si>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</si>
  <si>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</si>
  <si>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</si>
  <si>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</si>
  <si>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</si>
  <si>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</si>
  <si>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</si>
  <si>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</si>
  <si>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</si>
  <si>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</si>
  <si>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</si>
  <si>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</si>
  <si>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</si>
  <si>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</si>
  <si>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</si>
  <si>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</si>
  <si>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</si>
  <si>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</si>
  <si>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</si>
  <si>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</si>
  <si>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</si>
  <si>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</si>
  <si>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</si>
  <si>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</si>
  <si>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</si>
  <si>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</si>
  <si>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</si>
  <si>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</si>
  <si>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</si>
  <si>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</si>
  <si>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</si>
  <si>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</si>
  <si>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</si>
  <si>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</si>
  <si>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</si>
  <si>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</si>
  <si>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</si>
  <si>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</si>
  <si>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</si>
  <si>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</si>
  <si>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</si>
  <si>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</si>
  <si>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</si>
  <si>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</si>
  <si>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</si>
  <si>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</si>
  <si>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</si>
  <si>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</si>
  <si>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</si>
  <si>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</si>
  <si>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</si>
  <si>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</si>
  <si>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</si>
  <si>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</si>
  <si>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</si>
  <si>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</si>
  <si>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</si>
  <si>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</si>
  <si>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</si>
  <si>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</si>
  <si>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</si>
  <si>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</si>
  <si>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</si>
  <si>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</si>
  <si>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</si>
  <si>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</si>
  <si>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</si>
  <si>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</si>
  <si>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</si>
  <si>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</si>
  <si>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</si>
  <si>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</si>
  <si>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</si>
  <si>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</si>
  <si>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</si>
  <si>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</si>
  <si>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</si>
  <si>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</si>
  <si>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</si>
  <si>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</si>
  <si>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</si>
  <si>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</si>
  <si>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</si>
  <si>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</si>
  <si>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</si>
  <si>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</si>
  <si>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</si>
  <si>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</si>
  <si>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</si>
  <si>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</si>
  <si>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</si>
  <si>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</si>
  <si>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</si>
  <si>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</si>
  <si>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</si>
  <si>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</si>
  <si>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</si>
  <si>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</si>
  <si>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Могилів-Подільський міськрайонний суд Вінницької області</t>
  </si>
  <si>
    <t>24000. Вінницька область.м. Могилів-Подільський</t>
  </si>
  <si>
    <t>вул. Сагайдачного</t>
  </si>
  <si>
    <t/>
  </si>
  <si>
    <t>Ю.А. Ясінський</t>
  </si>
  <si>
    <t>Г.М. Гедрович</t>
  </si>
  <si>
    <t>6-80-62</t>
  </si>
  <si>
    <t>6-69-79</t>
  </si>
  <si>
    <t>inbox@mpm.vn.court.gov.ua</t>
  </si>
  <si>
    <t>2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</si>
</sst>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16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 x14ac:dyDescent="0.25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 x14ac:dyDescent="0.25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 x14ac:dyDescent="0.3">
      <c r="B4" s="126"/>
      <c r="C4" s="126"/>
      <c r="D4" s="126"/>
      <c r="E4" s="126"/>
      <c r="F4" s="126"/>
      <c r="G4" s="126"/>
      <c r="H4" s="126"/>
    </row>
    <row r="5" spans="1:8" ht="18.899999999999999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5">
      <c r="E6" s="4" t="s">
        <v>22</v>
      </c>
    </row>
    <row r="7" spans="1:8" ht="12.9" customHeight="1" x14ac:dyDescent="0.25">
      <c r="E7" s="5"/>
      <c r="F7" s="6"/>
      <c r="G7" s="6"/>
      <c r="H7" s="6"/>
    </row>
    <row r="8" spans="1:8" ht="12.9" customHeight="1" x14ac:dyDescent="0.25">
      <c r="E8" s="5"/>
      <c r="F8" s="6"/>
      <c r="G8" s="6"/>
      <c r="H8" s="6"/>
    </row>
    <row r="9" spans="1:8" ht="12.9" customHeight="1" x14ac:dyDescent="0.25">
      <c r="B9" s="7"/>
      <c r="C9" s="7"/>
      <c r="D9" s="7"/>
      <c r="E9" s="7"/>
    </row>
    <row r="10" spans="1:8" ht="12.9" customHeight="1" x14ac:dyDescent="0.25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 x14ac:dyDescent="0.25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5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5">
      <c r="A13" s="8"/>
      <c r="B13" s="13"/>
      <c r="C13" s="14"/>
      <c r="D13" s="15"/>
      <c r="E13" s="16"/>
      <c r="G13" s="17" t="s">
        <v>26</v>
      </c>
    </row>
    <row r="14" spans="1:8" ht="12.75" customHeight="1" x14ac:dyDescent="0.25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5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 x14ac:dyDescent="0.25">
      <c r="A19" s="8"/>
      <c r="B19" s="35"/>
      <c r="C19" s="36"/>
      <c r="D19" s="37"/>
      <c r="E19" s="31"/>
      <c r="F19" s="6"/>
      <c r="G19" s="17"/>
    </row>
    <row r="20" spans="1:8" ht="12.75" customHeight="1" x14ac:dyDescent="0.25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5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 x14ac:dyDescent="0.25">
      <c r="A22" s="8"/>
      <c r="B22" s="10"/>
      <c r="C22" s="6"/>
      <c r="D22" s="8"/>
      <c r="E22" s="18"/>
      <c r="F22" s="23"/>
      <c r="G22" s="23"/>
      <c r="H22" s="23"/>
    </row>
    <row r="23" spans="1:8" ht="12.9" customHeight="1" x14ac:dyDescent="0.25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 x14ac:dyDescent="0.25">
      <c r="A24" s="8"/>
      <c r="B24" s="107" t="s">
        <v>49</v>
      </c>
      <c r="C24" s="108"/>
      <c r="D24" s="109"/>
      <c r="E24" s="16"/>
      <c r="F24" s="6"/>
    </row>
    <row r="25" spans="1:8" ht="12.9" customHeight="1" x14ac:dyDescent="0.25">
      <c r="B25" s="107" t="s">
        <v>29</v>
      </c>
      <c r="C25" s="108"/>
      <c r="D25" s="109"/>
      <c r="E25" s="16" t="s">
        <v>45</v>
      </c>
    </row>
    <row r="26" spans="1:8" ht="12.9" customHeight="1" x14ac:dyDescent="0.25">
      <c r="B26" s="122" t="s">
        <v>30</v>
      </c>
      <c r="C26" s="123"/>
      <c r="D26" s="124"/>
      <c r="E26" s="18" t="s">
        <v>31</v>
      </c>
    </row>
    <row r="27" spans="1:8" ht="12.9" customHeight="1" x14ac:dyDescent="0.25">
      <c r="B27" s="19"/>
      <c r="C27" s="20"/>
      <c r="D27" s="37"/>
      <c r="E27" s="11"/>
    </row>
    <row r="28" spans="1:8" ht="12.9" customHeight="1" x14ac:dyDescent="0.25">
      <c r="B28" s="107" t="s">
        <v>32</v>
      </c>
      <c r="C28" s="108"/>
      <c r="D28" s="109"/>
      <c r="E28" s="21" t="s">
        <v>46</v>
      </c>
    </row>
    <row r="29" spans="1:8" ht="12.9" customHeight="1" x14ac:dyDescent="0.25">
      <c r="B29" s="111"/>
      <c r="C29" s="112"/>
      <c r="D29" s="113"/>
      <c r="E29" s="32" t="s">
        <v>33</v>
      </c>
    </row>
    <row r="30" spans="1:8" ht="12.9" customHeight="1" x14ac:dyDescent="0.25">
      <c r="B30" s="6"/>
      <c r="C30" s="6"/>
      <c r="D30" s="6"/>
      <c r="E30" s="6"/>
    </row>
    <row r="31" spans="1:8" ht="12.9" customHeight="1" x14ac:dyDescent="0.25">
      <c r="B31" s="6"/>
      <c r="C31" s="6"/>
      <c r="D31" s="6"/>
      <c r="E31" s="6"/>
    </row>
    <row r="32" spans="1:8" ht="12.9" customHeight="1" x14ac:dyDescent="0.25">
      <c r="B32" s="6"/>
      <c r="C32" s="6"/>
      <c r="D32" s="6"/>
      <c r="E32" s="6"/>
    </row>
    <row r="34" spans="1:9" ht="12.9" customHeight="1" x14ac:dyDescent="0.25">
      <c r="B34" s="7"/>
      <c r="C34" s="7"/>
      <c r="D34" s="7"/>
      <c r="E34" s="7"/>
      <c r="F34" s="7"/>
      <c r="G34" s="7"/>
      <c r="H34" s="7"/>
    </row>
    <row r="35" spans="1:9" ht="12.9" customHeight="1" x14ac:dyDescent="0.25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 x14ac:dyDescent="0.25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 x14ac:dyDescent="0.25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 x14ac:dyDescent="0.25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 x14ac:dyDescent="0.25">
      <c r="A44" s="8"/>
      <c r="B44" s="101">
        <v>43860</v>
      </c>
      <c r="C44" s="102"/>
      <c r="D44" s="102"/>
      <c r="E44" s="102"/>
      <c r="F44" s="102"/>
      <c r="G44" s="102"/>
      <c r="H44" s="103"/>
      <c r="I44" s="6"/>
    </row>
    <row r="45" spans="1:9" ht="12.9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&amp;C&amp;LD4328456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ColWidth="9.109375" defaultRowHeight="12" x14ac:dyDescent="0.25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113</v>
      </c>
      <c r="C6" s="96">
        <f t="shared" ref="C6:L6" si="0">SUM(C7,C10,C13,C14,C15,C21,C24,C25,C18,C19,C20)</f>
        <v>1399</v>
      </c>
      <c r="D6" s="96">
        <f t="shared" si="0"/>
        <v>1245257.2699999986</v>
      </c>
      <c r="E6" s="96">
        <f t="shared" si="0"/>
        <v>856</v>
      </c>
      <c r="F6" s="96">
        <f t="shared" si="0"/>
        <v>869528.28999999992</v>
      </c>
      <c r="G6" s="96">
        <f t="shared" si="0"/>
        <v>98</v>
      </c>
      <c r="H6" s="96">
        <f t="shared" si="0"/>
        <v>52000.020000000004</v>
      </c>
      <c r="I6" s="96">
        <f t="shared" si="0"/>
        <v>166</v>
      </c>
      <c r="J6" s="96">
        <f t="shared" si="0"/>
        <v>95067.530000000101</v>
      </c>
      <c r="K6" s="96">
        <f t="shared" si="0"/>
        <v>249</v>
      </c>
      <c r="L6" s="96">
        <f t="shared" si="0"/>
        <v>176556.30000000002</v>
      </c>
    </row>
    <row r="7" spans="1:12" ht="16.5" customHeight="1" x14ac:dyDescent="0.25">
      <c r="A7" s="87">
        <v>2</v>
      </c>
      <c r="B7" s="90" t="s">
        <v>74</v>
      </c>
      <c r="C7" s="97">
        <v>338</v>
      </c>
      <c r="D7" s="97">
        <v>594422.47</v>
      </c>
      <c r="E7" s="97">
        <v>297</v>
      </c>
      <c r="F7" s="97">
        <v>531668.63</v>
      </c>
      <c r="G7" s="97">
        <v>16</v>
      </c>
      <c r="H7" s="97">
        <v>16096.51</v>
      </c>
      <c r="I7" s="97">
        <v>8</v>
      </c>
      <c r="J7" s="97">
        <v>12934.98</v>
      </c>
      <c r="K7" s="97">
        <v>12</v>
      </c>
      <c r="L7" s="97">
        <v>24989.4</v>
      </c>
    </row>
    <row r="8" spans="1:12" ht="16.5" customHeight="1" x14ac:dyDescent="0.25">
      <c r="A8" s="87">
        <v>3</v>
      </c>
      <c r="B8" s="91" t="s">
        <v>75</v>
      </c>
      <c r="C8" s="97">
        <v>216</v>
      </c>
      <c r="D8" s="97">
        <v>425552.43</v>
      </c>
      <c r="E8" s="97">
        <v>203</v>
      </c>
      <c r="F8" s="97">
        <v>427198.59</v>
      </c>
      <c r="G8" s="97">
        <v>6</v>
      </c>
      <c r="H8" s="97">
        <v>10085.5</v>
      </c>
      <c r="I8" s="97">
        <v>2</v>
      </c>
      <c r="J8" s="97">
        <v>2241.6</v>
      </c>
      <c r="K8" s="97">
        <v>1</v>
      </c>
      <c r="L8" s="97">
        <v>1921</v>
      </c>
    </row>
    <row r="9" spans="1:12" ht="16.5" customHeight="1" x14ac:dyDescent="0.25">
      <c r="A9" s="87">
        <v>4</v>
      </c>
      <c r="B9" s="91" t="s">
        <v>76</v>
      </c>
      <c r="C9" s="97">
        <v>122</v>
      </c>
      <c r="D9" s="97">
        <v>168870.04</v>
      </c>
      <c r="E9" s="97">
        <v>94</v>
      </c>
      <c r="F9" s="97">
        <v>104470.04</v>
      </c>
      <c r="G9" s="97">
        <v>10</v>
      </c>
      <c r="H9" s="97">
        <v>6011.01</v>
      </c>
      <c r="I9" s="97">
        <v>6</v>
      </c>
      <c r="J9" s="97">
        <v>10693.38</v>
      </c>
      <c r="K9" s="97">
        <v>11</v>
      </c>
      <c r="L9" s="97">
        <v>23068.400000000001</v>
      </c>
    </row>
    <row r="10" spans="1:12" ht="19.5" customHeight="1" x14ac:dyDescent="0.25">
      <c r="A10" s="87">
        <v>5</v>
      </c>
      <c r="B10" s="90" t="s">
        <v>77</v>
      </c>
      <c r="C10" s="97">
        <v>403</v>
      </c>
      <c r="D10" s="97">
        <v>340785.4</v>
      </c>
      <c r="E10" s="97">
        <v>144</v>
      </c>
      <c r="F10" s="97">
        <v>127646.06</v>
      </c>
      <c r="G10" s="97">
        <v>15</v>
      </c>
      <c r="H10" s="97">
        <v>8975.01</v>
      </c>
      <c r="I10" s="97">
        <v>82</v>
      </c>
      <c r="J10" s="97">
        <v>64923.050000000097</v>
      </c>
      <c r="K10" s="97">
        <v>143</v>
      </c>
      <c r="L10" s="97">
        <v>128322.8</v>
      </c>
    </row>
    <row r="11" spans="1:12" ht="19.5" customHeight="1" x14ac:dyDescent="0.25">
      <c r="A11" s="87">
        <v>6</v>
      </c>
      <c r="B11" s="91" t="s">
        <v>78</v>
      </c>
      <c r="C11" s="97">
        <v>27</v>
      </c>
      <c r="D11" s="97">
        <v>51867</v>
      </c>
      <c r="E11" s="97">
        <v>9</v>
      </c>
      <c r="F11" s="97">
        <v>20495</v>
      </c>
      <c r="G11" s="97">
        <v>2</v>
      </c>
      <c r="H11" s="97">
        <v>2481</v>
      </c>
      <c r="I11" s="97"/>
      <c r="J11" s="97"/>
      <c r="K11" s="97">
        <v>16</v>
      </c>
      <c r="L11" s="97">
        <v>30736</v>
      </c>
    </row>
    <row r="12" spans="1:12" ht="19.5" customHeight="1" x14ac:dyDescent="0.25">
      <c r="A12" s="87">
        <v>7</v>
      </c>
      <c r="B12" s="91" t="s">
        <v>79</v>
      </c>
      <c r="C12" s="97">
        <v>376</v>
      </c>
      <c r="D12" s="97">
        <v>288918.40000000002</v>
      </c>
      <c r="E12" s="97">
        <v>135</v>
      </c>
      <c r="F12" s="97">
        <v>107151.06</v>
      </c>
      <c r="G12" s="97">
        <v>13</v>
      </c>
      <c r="H12" s="97">
        <v>6494.01</v>
      </c>
      <c r="I12" s="97">
        <v>82</v>
      </c>
      <c r="J12" s="97">
        <v>64923.050000000097</v>
      </c>
      <c r="K12" s="97">
        <v>127</v>
      </c>
      <c r="L12" s="97">
        <v>97586.799999999901</v>
      </c>
    </row>
    <row r="13" spans="1:12" ht="15" customHeight="1" x14ac:dyDescent="0.25">
      <c r="A13" s="87">
        <v>8</v>
      </c>
      <c r="B13" s="90" t="s">
        <v>18</v>
      </c>
      <c r="C13" s="97">
        <v>268</v>
      </c>
      <c r="D13" s="97">
        <v>205931.19999999899</v>
      </c>
      <c r="E13" s="97">
        <v>181</v>
      </c>
      <c r="F13" s="97">
        <v>138240</v>
      </c>
      <c r="G13" s="97">
        <v>64</v>
      </c>
      <c r="H13" s="97">
        <v>25807.7</v>
      </c>
      <c r="I13" s="97">
        <v>14</v>
      </c>
      <c r="J13" s="97">
        <v>5315.2</v>
      </c>
      <c r="K13" s="97">
        <v>4</v>
      </c>
      <c r="L13" s="97">
        <v>3073.6</v>
      </c>
    </row>
    <row r="14" spans="1:12" ht="15.75" customHeight="1" x14ac:dyDescent="0.25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103</v>
      </c>
      <c r="C15" s="97">
        <v>123</v>
      </c>
      <c r="D15" s="97">
        <v>51866.999999999898</v>
      </c>
      <c r="E15" s="97">
        <v>111</v>
      </c>
      <c r="F15" s="97">
        <v>47113.699999999903</v>
      </c>
      <c r="G15" s="97">
        <v>3</v>
      </c>
      <c r="H15" s="97">
        <v>1120.8</v>
      </c>
      <c r="I15" s="97"/>
      <c r="J15" s="97"/>
      <c r="K15" s="97">
        <v>9</v>
      </c>
      <c r="L15" s="97">
        <v>4610.3999999999996</v>
      </c>
    </row>
    <row r="16" spans="1:12" ht="21" customHeight="1" x14ac:dyDescent="0.25">
      <c r="A16" s="87">
        <v>11</v>
      </c>
      <c r="B16" s="91" t="s">
        <v>78</v>
      </c>
      <c r="C16" s="97">
        <v>8</v>
      </c>
      <c r="D16" s="97">
        <v>7684</v>
      </c>
      <c r="E16" s="97">
        <v>6</v>
      </c>
      <c r="F16" s="97">
        <v>5683.5</v>
      </c>
      <c r="G16" s="97"/>
      <c r="H16" s="97"/>
      <c r="I16" s="97"/>
      <c r="J16" s="97"/>
      <c r="K16" s="97">
        <v>2</v>
      </c>
      <c r="L16" s="97">
        <v>1921</v>
      </c>
    </row>
    <row r="17" spans="1:12" ht="21" customHeight="1" x14ac:dyDescent="0.25">
      <c r="A17" s="87">
        <v>12</v>
      </c>
      <c r="B17" s="91" t="s">
        <v>79</v>
      </c>
      <c r="C17" s="97">
        <v>115</v>
      </c>
      <c r="D17" s="97">
        <v>44183</v>
      </c>
      <c r="E17" s="97">
        <v>105</v>
      </c>
      <c r="F17" s="97">
        <v>41430.199999999997</v>
      </c>
      <c r="G17" s="97">
        <v>3</v>
      </c>
      <c r="H17" s="97">
        <v>1120.8</v>
      </c>
      <c r="I17" s="97"/>
      <c r="J17" s="97"/>
      <c r="K17" s="97">
        <v>7</v>
      </c>
      <c r="L17" s="97">
        <v>2689.4</v>
      </c>
    </row>
    <row r="18" spans="1:12" ht="21" customHeight="1" x14ac:dyDescent="0.25">
      <c r="A18" s="87">
        <v>13</v>
      </c>
      <c r="B18" s="99" t="s">
        <v>104</v>
      </c>
      <c r="C18" s="97">
        <v>262</v>
      </c>
      <c r="D18" s="97">
        <v>50330.199999999801</v>
      </c>
      <c r="E18" s="97">
        <v>118</v>
      </c>
      <c r="F18" s="97">
        <v>22657.8</v>
      </c>
      <c r="G18" s="97"/>
      <c r="H18" s="97"/>
      <c r="I18" s="97">
        <v>62</v>
      </c>
      <c r="J18" s="97">
        <v>11894.3</v>
      </c>
      <c r="K18" s="97">
        <v>81</v>
      </c>
      <c r="L18" s="97">
        <v>15560.1</v>
      </c>
    </row>
    <row r="19" spans="1:12" ht="21" customHeight="1" x14ac:dyDescent="0.25">
      <c r="A19" s="87">
        <v>14</v>
      </c>
      <c r="B19" s="99" t="s">
        <v>105</v>
      </c>
      <c r="C19" s="97">
        <v>2</v>
      </c>
      <c r="D19" s="97">
        <v>192.1</v>
      </c>
      <c r="E19" s="97">
        <v>2</v>
      </c>
      <c r="F19" s="97">
        <v>865.4</v>
      </c>
      <c r="G19" s="97"/>
      <c r="H19" s="97"/>
      <c r="I19" s="97"/>
      <c r="J19" s="97"/>
      <c r="K19" s="97"/>
      <c r="L19" s="97"/>
    </row>
    <row r="20" spans="1:12" ht="29.25" customHeight="1" x14ac:dyDescent="0.25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5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5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5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5">
      <c r="A24" s="87">
        <v>19</v>
      </c>
      <c r="B24" s="90" t="s">
        <v>106</v>
      </c>
      <c r="C24" s="97">
        <v>3</v>
      </c>
      <c r="D24" s="97">
        <v>1728.9</v>
      </c>
      <c r="E24" s="97">
        <v>3</v>
      </c>
      <c r="F24" s="97">
        <v>1336.7</v>
      </c>
      <c r="G24" s="97"/>
      <c r="H24" s="97"/>
      <c r="I24" s="97"/>
      <c r="J24" s="97"/>
      <c r="K24" s="97"/>
      <c r="L24" s="97"/>
    </row>
    <row r="25" spans="1:12" ht="31.5" customHeight="1" x14ac:dyDescent="0.25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5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5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 x14ac:dyDescent="0.2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5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 x14ac:dyDescent="0.2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 x14ac:dyDescent="0.2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 x14ac:dyDescent="0.2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 x14ac:dyDescent="0.2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 x14ac:dyDescent="0.2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 x14ac:dyDescent="0.25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 x14ac:dyDescent="0.25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 x14ac:dyDescent="0.2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 x14ac:dyDescent="0.2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5">
      <c r="A39" s="87">
        <v>34</v>
      </c>
      <c r="B39" s="89" t="s">
        <v>115</v>
      </c>
      <c r="C39" s="96">
        <f t="shared" ref="C39:L39" si="3">SUM(C40,C47,C48,C49)</f>
        <v>8</v>
      </c>
      <c r="D39" s="96">
        <f t="shared" si="3"/>
        <v>6147.2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7</v>
      </c>
      <c r="L39" s="96">
        <f t="shared" si="3"/>
        <v>5378.7999999999993</v>
      </c>
    </row>
    <row r="40" spans="1:12" ht="24" customHeight="1" x14ac:dyDescent="0.25">
      <c r="A40" s="87">
        <v>35</v>
      </c>
      <c r="B40" s="90" t="s">
        <v>85</v>
      </c>
      <c r="C40" s="97">
        <f t="shared" ref="C40:L40" si="4">SUM(C41,C44)</f>
        <v>8</v>
      </c>
      <c r="D40" s="97">
        <f t="shared" si="4"/>
        <v>6147.2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7</v>
      </c>
      <c r="L40" s="97">
        <f t="shared" si="4"/>
        <v>5378.7999999999993</v>
      </c>
    </row>
    <row r="41" spans="1:12" ht="19.5" customHeight="1" x14ac:dyDescent="0.25">
      <c r="A41" s="87">
        <v>36</v>
      </c>
      <c r="B41" s="90" t="s">
        <v>86</v>
      </c>
      <c r="C41" s="97">
        <v>1</v>
      </c>
      <c r="D41" s="97">
        <v>768.4</v>
      </c>
      <c r="E41" s="97"/>
      <c r="F41" s="97"/>
      <c r="G41" s="97"/>
      <c r="H41" s="97"/>
      <c r="I41" s="97"/>
      <c r="J41" s="97"/>
      <c r="K41" s="97">
        <v>1</v>
      </c>
      <c r="L41" s="97">
        <v>768.4</v>
      </c>
    </row>
    <row r="42" spans="1:12" ht="16.5" customHeight="1" x14ac:dyDescent="0.25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5">
      <c r="A43" s="87">
        <v>38</v>
      </c>
      <c r="B43" s="91" t="s">
        <v>76</v>
      </c>
      <c r="C43" s="97">
        <v>1</v>
      </c>
      <c r="D43" s="97">
        <v>768.4</v>
      </c>
      <c r="E43" s="97"/>
      <c r="F43" s="97"/>
      <c r="G43" s="97"/>
      <c r="H43" s="97"/>
      <c r="I43" s="97"/>
      <c r="J43" s="97"/>
      <c r="K43" s="97">
        <v>1</v>
      </c>
      <c r="L43" s="97">
        <v>768.4</v>
      </c>
    </row>
    <row r="44" spans="1:12" ht="21" customHeight="1" x14ac:dyDescent="0.25">
      <c r="A44" s="87">
        <v>39</v>
      </c>
      <c r="B44" s="90" t="s">
        <v>88</v>
      </c>
      <c r="C44" s="97">
        <v>7</v>
      </c>
      <c r="D44" s="97">
        <v>5378.8</v>
      </c>
      <c r="E44" s="97">
        <v>1</v>
      </c>
      <c r="F44" s="97">
        <v>768.4</v>
      </c>
      <c r="G44" s="97"/>
      <c r="H44" s="97"/>
      <c r="I44" s="97"/>
      <c r="J44" s="97"/>
      <c r="K44" s="97">
        <v>6</v>
      </c>
      <c r="L44" s="97">
        <v>4610.3999999999996</v>
      </c>
    </row>
    <row r="45" spans="1:12" ht="30" customHeight="1" x14ac:dyDescent="0.25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5">
      <c r="A46" s="87">
        <v>41</v>
      </c>
      <c r="B46" s="91" t="s">
        <v>79</v>
      </c>
      <c r="C46" s="97">
        <v>7</v>
      </c>
      <c r="D46" s="97">
        <v>5378.8</v>
      </c>
      <c r="E46" s="97">
        <v>1</v>
      </c>
      <c r="F46" s="97">
        <v>768.4</v>
      </c>
      <c r="G46" s="97"/>
      <c r="H46" s="97"/>
      <c r="I46" s="97"/>
      <c r="J46" s="97"/>
      <c r="K46" s="97">
        <v>6</v>
      </c>
      <c r="L46" s="97">
        <v>4610.3999999999996</v>
      </c>
    </row>
    <row r="47" spans="1:12" ht="45" customHeight="1" x14ac:dyDescent="0.25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5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5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5">
      <c r="A50" s="87">
        <v>45</v>
      </c>
      <c r="B50" s="89" t="s">
        <v>116</v>
      </c>
      <c r="C50" s="96">
        <f t="shared" ref="C50:L50" si="5">SUM(C51:C54)</f>
        <v>16</v>
      </c>
      <c r="D50" s="96">
        <f t="shared" si="5"/>
        <v>380.34999999999997</v>
      </c>
      <c r="E50" s="96">
        <f t="shared" si="5"/>
        <v>16</v>
      </c>
      <c r="F50" s="96">
        <f t="shared" si="5"/>
        <v>439.43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5">
      <c r="A51" s="87">
        <v>46</v>
      </c>
      <c r="B51" s="90" t="s">
        <v>9</v>
      </c>
      <c r="C51" s="97">
        <v>13</v>
      </c>
      <c r="D51" s="97">
        <v>316.95999999999998</v>
      </c>
      <c r="E51" s="97">
        <v>13</v>
      </c>
      <c r="F51" s="97">
        <v>376.07</v>
      </c>
      <c r="G51" s="97"/>
      <c r="H51" s="97"/>
      <c r="I51" s="97"/>
      <c r="J51" s="97"/>
      <c r="K51" s="97"/>
      <c r="L51" s="97"/>
    </row>
    <row r="52" spans="1:12" ht="27" customHeight="1" x14ac:dyDescent="0.25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5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5">
      <c r="A54" s="87">
        <v>49</v>
      </c>
      <c r="B54" s="90" t="s">
        <v>93</v>
      </c>
      <c r="C54" s="97">
        <v>3</v>
      </c>
      <c r="D54" s="97">
        <v>63.39</v>
      </c>
      <c r="E54" s="97">
        <v>3</v>
      </c>
      <c r="F54" s="97">
        <v>63.36</v>
      </c>
      <c r="G54" s="97"/>
      <c r="H54" s="97"/>
      <c r="I54" s="97"/>
      <c r="J54" s="97"/>
      <c r="K54" s="97"/>
      <c r="L54" s="97"/>
    </row>
    <row r="55" spans="1:12" ht="28.5" customHeight="1" x14ac:dyDescent="0.25">
      <c r="A55" s="87">
        <v>50</v>
      </c>
      <c r="B55" s="89" t="s">
        <v>108</v>
      </c>
      <c r="C55" s="96">
        <v>490</v>
      </c>
      <c r="D55" s="96">
        <v>188258.00000000099</v>
      </c>
      <c r="E55" s="96">
        <v>162</v>
      </c>
      <c r="F55" s="96">
        <v>63018.919999999802</v>
      </c>
      <c r="G55" s="96"/>
      <c r="H55" s="96"/>
      <c r="I55" s="96">
        <v>490</v>
      </c>
      <c r="J55" s="96">
        <v>188226.200000001</v>
      </c>
      <c r="K55" s="97"/>
      <c r="L55" s="96"/>
    </row>
    <row r="56" spans="1:12" ht="14.4" x14ac:dyDescent="0.25">
      <c r="A56" s="87">
        <v>51</v>
      </c>
      <c r="B56" s="88" t="s">
        <v>117</v>
      </c>
      <c r="C56" s="96">
        <f t="shared" ref="C56:L56" si="6">SUM(C6,C28,C39,C50,C55)</f>
        <v>1913</v>
      </c>
      <c r="D56" s="96">
        <f t="shared" si="6"/>
        <v>1440042.8199999996</v>
      </c>
      <c r="E56" s="96">
        <f t="shared" si="6"/>
        <v>1035</v>
      </c>
      <c r="F56" s="96">
        <f t="shared" si="6"/>
        <v>933755.0399999998</v>
      </c>
      <c r="G56" s="96">
        <f t="shared" si="6"/>
        <v>98</v>
      </c>
      <c r="H56" s="96">
        <f t="shared" si="6"/>
        <v>52000.020000000004</v>
      </c>
      <c r="I56" s="96">
        <f t="shared" si="6"/>
        <v>656</v>
      </c>
      <c r="J56" s="96">
        <f t="shared" si="6"/>
        <v>283293.73000000109</v>
      </c>
      <c r="K56" s="96">
        <f t="shared" si="6"/>
        <v>256</v>
      </c>
      <c r="L56" s="96">
        <f t="shared" si="6"/>
        <v>181935.1</v>
      </c>
    </row>
    <row r="57" spans="1:12" x14ac:dyDescent="0.25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 x14ac:dyDescent="0.2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 x14ac:dyDescent="0.2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 x14ac:dyDescent="0.2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Могилів-Подільський міськрайонний суд Вінницької області,_x000D_
 Початок періоду: 01.01.2019, Кінець періоду: 31.12.2019&amp;LD4328456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 x14ac:dyDescent="0.25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 x14ac:dyDescent="0.25">
      <c r="A1" s="62"/>
      <c r="B1" s="63" t="s">
        <v>97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SUM(E5:E25)</f>
        <v>246</v>
      </c>
      <c r="F4" s="93">
        <f>SUM(F5:F25)</f>
        <v>166624.72999999995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>
        <v>2</v>
      </c>
      <c r="F5" s="95">
        <v>1536.8</v>
      </c>
    </row>
    <row r="6" spans="1:6" ht="28.5" customHeight="1" x14ac:dyDescent="0.25">
      <c r="A6" s="67">
        <v>3</v>
      </c>
      <c r="B6" s="149" t="s">
        <v>62</v>
      </c>
      <c r="C6" s="150"/>
      <c r="D6" s="151"/>
      <c r="E6" s="94">
        <v>3</v>
      </c>
      <c r="F6" s="95">
        <v>5597.13</v>
      </c>
    </row>
    <row r="7" spans="1:6" ht="40.5" customHeight="1" x14ac:dyDescent="0.25">
      <c r="A7" s="67">
        <v>4</v>
      </c>
      <c r="B7" s="149" t="s">
        <v>98</v>
      </c>
      <c r="C7" s="150"/>
      <c r="D7" s="151"/>
      <c r="E7" s="94">
        <v>209</v>
      </c>
      <c r="F7" s="95">
        <v>120830.9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>
        <v>4</v>
      </c>
      <c r="F10" s="95">
        <v>15318.67</v>
      </c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>
        <v>12</v>
      </c>
      <c r="F11" s="95">
        <v>12102.3</v>
      </c>
    </row>
    <row r="12" spans="1:6" ht="29.25" customHeight="1" x14ac:dyDescent="0.25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99</v>
      </c>
      <c r="C13" s="150"/>
      <c r="D13" s="151"/>
      <c r="E13" s="94">
        <v>8</v>
      </c>
      <c r="F13" s="95">
        <v>5283.83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>
        <v>2</v>
      </c>
      <c r="F16" s="95">
        <v>1536.8</v>
      </c>
    </row>
    <row r="17" spans="1:11" ht="20.25" customHeight="1" x14ac:dyDescent="0.25">
      <c r="A17" s="67">
        <v>14</v>
      </c>
      <c r="B17" s="149" t="s">
        <v>111</v>
      </c>
      <c r="C17" s="150"/>
      <c r="D17" s="151"/>
      <c r="E17" s="94">
        <v>5</v>
      </c>
      <c r="F17" s="95">
        <v>3457.8</v>
      </c>
    </row>
    <row r="18" spans="1:11" ht="27" customHeight="1" x14ac:dyDescent="0.25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5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95</v>
      </c>
      <c r="C20" s="150"/>
      <c r="D20" s="151"/>
      <c r="E20" s="94">
        <v>1</v>
      </c>
      <c r="F20" s="95">
        <v>960.5</v>
      </c>
    </row>
    <row r="21" spans="1:11" ht="30" customHeight="1" x14ac:dyDescent="0.25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5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5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5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5">
      <c r="A26" s="68"/>
      <c r="B26" s="68"/>
      <c r="C26" s="68"/>
      <c r="D26" s="68"/>
      <c r="E26" s="68"/>
      <c r="F26" s="68"/>
    </row>
    <row r="27" spans="1:11" ht="16.5" customHeight="1" x14ac:dyDescent="0.3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 x14ac:dyDescent="0.3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 x14ac:dyDescent="0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 x14ac:dyDescent="0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5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5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Могилів-Подільський міськрайонний суд Вінницької області,_x000D_
 Початок періоду: 01.01.2019, Кінець періоду: 31.12.2019&amp;LD4328456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2018-03-15T14:08:04Z</cp:lastPrinted>
  <dcterms:created xsi:type="dcterms:W3CDTF">2015-09-09T10:27:37Z</dcterms:created>
  <dcterms:modified xsi:type="dcterms:W3CDTF">2020-03-31T10:02:29Z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D4328456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