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<sst xmlns="http://schemas.openxmlformats.org/spreadsheetml/2006/main" count="280" uniqueCount="212">
  <si>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</si>
  <si>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</si>
  <si>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</si>
  <si>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</si>
  <si>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</si>
  <si>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</si>
  <si>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</si>
  <si>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</si>
  <si>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</si>
  <si>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</si>
  <si>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</si>
  <si>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</si>
  <si>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</si>
  <si>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</si>
  <si>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</si>
  <si>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</si>
  <si>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</si>
  <si>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</si>
  <si>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</si>
  <si>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</si>
  <si>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</si>
  <si>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</si>
  <si>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</si>
  <si>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</si>
  <si>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</si>
  <si>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</si>
  <si>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</si>
  <si>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</si>
  <si>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</si>
  <si>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</si>
  <si>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</si>
  <si>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</si>
  <si>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</si>
  <si>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</si>
  <si>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</si>
  <si>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</si>
  <si>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</si>
  <si>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</si>
  <si>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</si>
  <si>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</si>
  <si>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</si>
  <si>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</si>
  <si>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</si>
  <si>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</si>
  <si>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</si>
  <si>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</si>
  <si>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</si>
  <si>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</si>
  <si>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</si>
  <si>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</si>
  <si>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</si>
  <si>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</si>
  <si>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</si>
  <si>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</si>
  <si>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</si>
  <si>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</si>
  <si>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</si>
  <si>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</si>
  <si>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</si>
  <si>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</si>
  <si>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</si>
  <si>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</si>
  <si>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</si>
  <si>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</si>
  <si>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</si>
  <si>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</si>
  <si>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</si>
  <si>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</si>
  <si>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</si>
  <si>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</si>
  <si>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</si>
  <si>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</si>
  <si>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</si>
  <si>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</si>
  <si>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</si>
  <si>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</si>
  <si>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</si>
  <si>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</si>
  <si>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</si>
  <si>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</si>
  <si>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</si>
  <si>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</si>
  <si>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</si>
  <si>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</si>
  <si>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</si>
  <si>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</si>
  <si>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</si>
  <si>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</si>
  <si>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</si>
  <si>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</si>
  <si>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</si>
  <si>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</si>
  <si>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</si>
  <si>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</si>
  <si>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</si>
  <si>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</si>
  <si>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</si>
  <si>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</si>
  <si>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</si>
  <si>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</si>
  <si>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</si>
  <si>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</si>
  <si>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</si>
  <si>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</si>
  <si>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</si>
  <si>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</si>
  <si>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</si>
  <si>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</si>
  <si>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</si>
  <si>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</si>
  <si>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</si>
  <si>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</si>
  <si>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</si>
  <si>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</si>
  <si>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</si>
  <si>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</si>
  <si>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</si>
  <si>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</si>
  <si>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</si>
  <si>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</si>
  <si>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</si>
  <si>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</si>
  <si>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</si>
  <si>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</si>
  <si>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</si>
  <si>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</si>
  <si>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</si>
  <si>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</si>
  <si>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</si>
  <si>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</si>
  <si>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</si>
  <si>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</si>
  <si>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</si>
  <si>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</si>
  <si>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</si>
  <si>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</si>
  <si>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</si>
  <si>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</si>
  <si>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</si>
  <si>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</si>
  <si>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</si>
  <si>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</si>
  <si>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</si>
  <si>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</si>
  <si>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</si>
  <si>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</si>
  <si>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</si>
  <si>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</si>
  <si>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</si>
  <si>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</si>
  <si>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</si>
  <si>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</si>
  <si>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</si>
  <si>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</si>
  <si>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</si>
  <si>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</si>
  <si>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</si>
  <si>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</si>
  <si>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</si>
  <si>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</si>
  <si>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</si>
  <si>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</si>
  <si>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</si>
  <si>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</si>
  <si>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</si>
  <si>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</si>
  <si>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</si>
  <si>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</si>
  <si>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</si>
  <si>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</si>
  <si>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</si>
  <si>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</si>
  <si>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</si>
  <si>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</si>
  <si>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</si>
  <si>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</si>
  <si>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</si>
  <si>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</si>
  <si>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</si>
  <si>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</si>
  <si>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</si>
  <si>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</si>
  <si>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</si>
  <si>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</si>
  <si>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</si>
  <si>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</si>
  <si>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</si>
  <si>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</si>
  <si>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</si>
  <si>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</si>
  <si>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</si>
  <si>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</si>
  <si>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</si>
  <si>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</si>
  <si>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</si>
  <si>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</si>
  <si>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</si>
  <si>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</si>
  <si>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</si>
  <si>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</si>
  <si>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</si>
  <si>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</si>
  <si>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Могилів-Подільський міськрайонний суд Вінницької області</t>
  </si>
  <si>
    <t>24000.м. Могилів-Подільський.вул. Сагайдачного 1/30</t>
  </si>
  <si>
    <t>Доручення судів України / іноземних судів</t>
  </si>
  <si>
    <t xml:space="preserve">Розглянуто справ судом присяжних </t>
  </si>
  <si>
    <t>Ю.А. Ясінський</t>
  </si>
  <si>
    <t>Г.М. Гедрович</t>
  </si>
  <si>
    <t>6-80-62</t>
  </si>
  <si>
    <t>6-69-79</t>
  </si>
  <si>
    <t>inbox@mpm.vn.court.gov.ua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</si>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</sst>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6"/>
      <c r="C6" s="148" t="s">
        <v>201</v>
      </c>
      <c r="D6" s="148"/>
      <c r="E6" s="148"/>
      <c r="F6" s="148"/>
      <c r="G6" s="14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8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5" ht="12.75" customHeight="1">
      <c r="A18" s="38"/>
      <c r="B18" s="124" t="s">
        <v>19</v>
      </c>
      <c r="C18" s="125"/>
      <c r="D18" s="126"/>
      <c r="E18" s="132"/>
    </row>
    <row r="19" spans="1:8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8" ht="12.75" customHeight="1">
      <c r="A20" s="38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8"/>
      <c r="B21" s="29"/>
      <c r="C21" s="30"/>
      <c r="D21" s="38"/>
      <c r="E21" s="39"/>
      <c r="F21" s="122"/>
      <c r="G21" s="123"/>
      <c r="H21" s="12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7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8" ht="12.75" customHeight="1">
      <c r="A37" s="38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7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&amp;L827128E6&amp;C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9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163</v>
      </c>
      <c r="F6" s="90">
        <v>118</v>
      </c>
      <c r="G6" s="90">
        <v>1</v>
      </c>
      <c r="H6" s="90">
        <v>113</v>
      </c>
      <c r="I6" s="90" t="s">
        <v>172</v>
      </c>
      <c r="J6" s="90">
        <v>50</v>
      </c>
      <c r="K6" s="91">
        <v>9</v>
      </c>
      <c r="L6" s="101">
        <f aca="true" t="shared" si="0" ref="L6:L11">E6-F6</f>
        <v>45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558</v>
      </c>
      <c r="F7" s="90">
        <v>554</v>
      </c>
      <c r="G7" s="90">
        <v>1</v>
      </c>
      <c r="H7" s="90">
        <v>556</v>
      </c>
      <c r="I7" s="90">
        <v>518</v>
      </c>
      <c r="J7" s="90">
        <v>2</v>
      </c>
      <c r="K7" s="91"/>
      <c r="L7" s="101">
        <f t="shared" si="0"/>
        <v>4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 t="shared" si="0"/>
        <v>0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111</v>
      </c>
      <c r="F9" s="90">
        <v>106</v>
      </c>
      <c r="G9" s="90">
        <v>2</v>
      </c>
      <c r="H9" s="90">
        <v>97</v>
      </c>
      <c r="I9" s="90">
        <v>71</v>
      </c>
      <c r="J9" s="90">
        <v>14</v>
      </c>
      <c r="K9" s="91"/>
      <c r="L9" s="101">
        <f t="shared" si="0"/>
        <v>5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10</v>
      </c>
      <c r="F12" s="90">
        <v>9</v>
      </c>
      <c r="G12" s="90"/>
      <c r="H12" s="90">
        <v>9</v>
      </c>
      <c r="I12" s="90">
        <v>7</v>
      </c>
      <c r="J12" s="90">
        <v>1</v>
      </c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>
        <v>3</v>
      </c>
      <c r="F13" s="90"/>
      <c r="G13" s="90"/>
      <c r="H13" s="90"/>
      <c r="I13" s="90"/>
      <c r="J13" s="90">
        <v>3</v>
      </c>
      <c r="K13" s="91">
        <v>3</v>
      </c>
      <c r="L13" s="101">
        <f aca="true" t="shared" si="1" ref="L13:L21">E13-F13</f>
        <v>3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 aca="true" t="shared" si="2" ref="E15:K15">SUM(E6:E14)</f>
        <v>847</v>
      </c>
      <c r="F15" s="104">
        <f t="shared" si="2"/>
        <v>789</v>
      </c>
      <c r="G15" s="104">
        <f t="shared" si="2"/>
        <v>4</v>
      </c>
      <c r="H15" s="104">
        <f t="shared" si="2"/>
        <v>777</v>
      </c>
      <c r="I15" s="104">
        <f t="shared" si="2"/>
        <v>598</v>
      </c>
      <c r="J15" s="104">
        <f t="shared" si="2"/>
        <v>70</v>
      </c>
      <c r="K15" s="104">
        <f t="shared" si="2"/>
        <v>12</v>
      </c>
      <c r="L15" s="101">
        <f t="shared" si="1"/>
        <v>58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23</v>
      </c>
      <c r="F16" s="92">
        <v>22</v>
      </c>
      <c r="G16" s="92">
        <v>2</v>
      </c>
      <c r="H16" s="92">
        <v>22</v>
      </c>
      <c r="I16" s="92">
        <v>16</v>
      </c>
      <c r="J16" s="92">
        <v>1</v>
      </c>
      <c r="K16" s="91"/>
      <c r="L16" s="101">
        <f t="shared" si="1"/>
        <v>1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23</v>
      </c>
      <c r="F17" s="92">
        <v>16</v>
      </c>
      <c r="G17" s="92">
        <v>2</v>
      </c>
      <c r="H17" s="92">
        <v>15</v>
      </c>
      <c r="I17" s="92">
        <v>10</v>
      </c>
      <c r="J17" s="92">
        <v>8</v>
      </c>
      <c r="K17" s="91">
        <v>2</v>
      </c>
      <c r="L17" s="101">
        <f t="shared" si="1"/>
        <v>7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>
        <v>3</v>
      </c>
      <c r="F19" s="91">
        <v>2</v>
      </c>
      <c r="G19" s="91"/>
      <c r="H19" s="91">
        <v>3</v>
      </c>
      <c r="I19" s="91">
        <v>3</v>
      </c>
      <c r="J19" s="91"/>
      <c r="K19" s="91"/>
      <c r="L19" s="101">
        <f t="shared" si="1"/>
        <v>1</v>
      </c>
    </row>
    <row r="20" spans="1:12" ht="24" customHeight="1">
      <c r="A20" s="172"/>
      <c r="B20" s="162" t="s">
        <v>179</v>
      </c>
      <c r="C20" s="16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33</v>
      </c>
      <c r="F24" s="91">
        <v>24</v>
      </c>
      <c r="G24" s="91">
        <v>2</v>
      </c>
      <c r="H24" s="91">
        <v>24</v>
      </c>
      <c r="I24" s="91">
        <v>13</v>
      </c>
      <c r="J24" s="91">
        <v>9</v>
      </c>
      <c r="K24" s="91">
        <v>2</v>
      </c>
      <c r="L24" s="101">
        <f t="shared" si="3"/>
        <v>9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61</v>
      </c>
      <c r="F25" s="91">
        <v>58</v>
      </c>
      <c r="G25" s="91"/>
      <c r="H25" s="91">
        <v>54</v>
      </c>
      <c r="I25" s="91">
        <v>50</v>
      </c>
      <c r="J25" s="91">
        <v>7</v>
      </c>
      <c r="K25" s="91"/>
      <c r="L25" s="101">
        <f t="shared" si="3"/>
        <v>3</v>
      </c>
    </row>
    <row r="26" spans="1:12" ht="22.5" customHeight="1">
      <c r="A26" s="165"/>
      <c r="B26" s="162" t="s">
        <v>130</v>
      </c>
      <c r="C26" s="163"/>
      <c r="D26" s="43">
        <v>21</v>
      </c>
      <c r="E26" s="91">
        <v>4</v>
      </c>
      <c r="F26" s="91">
        <v>4</v>
      </c>
      <c r="G26" s="91"/>
      <c r="H26" s="91">
        <v>4</v>
      </c>
      <c r="I26" s="91">
        <v>3</v>
      </c>
      <c r="J26" s="91"/>
      <c r="K26" s="91"/>
      <c r="L26" s="101">
        <f t="shared" si="3"/>
        <v>0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427</v>
      </c>
      <c r="F27" s="91">
        <v>402</v>
      </c>
      <c r="G27" s="91"/>
      <c r="H27" s="91">
        <v>378</v>
      </c>
      <c r="I27" s="91">
        <v>340</v>
      </c>
      <c r="J27" s="91">
        <v>49</v>
      </c>
      <c r="K27" s="91">
        <v>1</v>
      </c>
      <c r="L27" s="101">
        <f t="shared" si="3"/>
        <v>25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603</v>
      </c>
      <c r="F28" s="91">
        <v>341</v>
      </c>
      <c r="G28" s="91">
        <v>1</v>
      </c>
      <c r="H28" s="91">
        <v>350</v>
      </c>
      <c r="I28" s="91">
        <v>287</v>
      </c>
      <c r="J28" s="91">
        <v>253</v>
      </c>
      <c r="K28" s="91">
        <v>45</v>
      </c>
      <c r="L28" s="101">
        <f t="shared" si="3"/>
        <v>262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53</v>
      </c>
      <c r="F29" s="91">
        <v>52</v>
      </c>
      <c r="G29" s="91"/>
      <c r="H29" s="91">
        <v>49</v>
      </c>
      <c r="I29" s="91">
        <v>39</v>
      </c>
      <c r="J29" s="91">
        <v>4</v>
      </c>
      <c r="K29" s="91"/>
      <c r="L29" s="101">
        <f t="shared" si="3"/>
        <v>1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56</v>
      </c>
      <c r="F30" s="91">
        <v>39</v>
      </c>
      <c r="G30" s="91"/>
      <c r="H30" s="91">
        <v>39</v>
      </c>
      <c r="I30" s="91">
        <v>36</v>
      </c>
      <c r="J30" s="91">
        <v>17</v>
      </c>
      <c r="K30" s="91"/>
      <c r="L30" s="101">
        <f t="shared" si="3"/>
        <v>17</v>
      </c>
    </row>
    <row r="31" spans="1:12" ht="15.75" customHeight="1">
      <c r="A31" s="165"/>
      <c r="B31" s="162" t="s">
        <v>34</v>
      </c>
      <c r="C31" s="163"/>
      <c r="D31" s="43">
        <v>26</v>
      </c>
      <c r="E31" s="91">
        <v>13</v>
      </c>
      <c r="F31" s="91">
        <v>7</v>
      </c>
      <c r="G31" s="91">
        <v>1</v>
      </c>
      <c r="H31" s="91">
        <v>8</v>
      </c>
      <c r="I31" s="91"/>
      <c r="J31" s="91">
        <v>5</v>
      </c>
      <c r="K31" s="91"/>
      <c r="L31" s="101">
        <f t="shared" si="3"/>
        <v>6</v>
      </c>
    </row>
    <row r="32" spans="1:12" ht="24" customHeight="1">
      <c r="A32" s="165"/>
      <c r="B32" s="162" t="s">
        <v>180</v>
      </c>
      <c r="C32" s="163"/>
      <c r="D32" s="43">
        <v>27</v>
      </c>
      <c r="E32" s="91">
        <v>2</v>
      </c>
      <c r="F32" s="91">
        <v>1</v>
      </c>
      <c r="G32" s="91"/>
      <c r="H32" s="91">
        <v>2</v>
      </c>
      <c r="I32" s="91"/>
      <c r="J32" s="91"/>
      <c r="K32" s="91"/>
      <c r="L32" s="101">
        <f t="shared" si="3"/>
        <v>1</v>
      </c>
    </row>
    <row r="33" spans="1:12" ht="18" customHeight="1">
      <c r="A33" s="165"/>
      <c r="B33" s="162" t="s">
        <v>35</v>
      </c>
      <c r="C33" s="163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65"/>
      <c r="B34" s="162" t="s">
        <v>190</v>
      </c>
      <c r="C34" s="163"/>
      <c r="D34" s="43">
        <v>29</v>
      </c>
      <c r="E34" s="91">
        <v>7</v>
      </c>
      <c r="F34" s="91">
        <v>7</v>
      </c>
      <c r="G34" s="91"/>
      <c r="H34" s="91">
        <v>7</v>
      </c>
      <c r="I34" s="91"/>
      <c r="J34" s="91"/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9</v>
      </c>
      <c r="F35" s="91">
        <v>7</v>
      </c>
      <c r="G35" s="91"/>
      <c r="H35" s="91">
        <v>7</v>
      </c>
      <c r="I35" s="91">
        <v>4</v>
      </c>
      <c r="J35" s="91">
        <v>2</v>
      </c>
      <c r="K35" s="91"/>
      <c r="L35" s="101">
        <f aca="true" t="shared" si="4" ref="L35:L43">E35-F35</f>
        <v>2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42</v>
      </c>
      <c r="F36" s="91">
        <v>35</v>
      </c>
      <c r="G36" s="91"/>
      <c r="H36" s="91">
        <v>32</v>
      </c>
      <c r="I36" s="91">
        <v>21</v>
      </c>
      <c r="J36" s="91">
        <v>10</v>
      </c>
      <c r="K36" s="91">
        <v>2</v>
      </c>
      <c r="L36" s="101">
        <f t="shared" si="4"/>
        <v>7</v>
      </c>
    </row>
    <row r="37" spans="1:12" ht="39" customHeight="1">
      <c r="A37" s="165"/>
      <c r="B37" s="162" t="s">
        <v>144</v>
      </c>
      <c r="C37" s="163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65"/>
      <c r="B38" s="162" t="s">
        <v>204</v>
      </c>
      <c r="C38" s="163"/>
      <c r="D38" s="43">
        <v>33</v>
      </c>
      <c r="E38" s="91">
        <v>2</v>
      </c>
      <c r="F38" s="91">
        <v>2</v>
      </c>
      <c r="G38" s="91"/>
      <c r="H38" s="91">
        <v>1</v>
      </c>
      <c r="I38" s="91"/>
      <c r="J38" s="91">
        <v>1</v>
      </c>
      <c r="K38" s="91"/>
      <c r="L38" s="101">
        <f t="shared" si="4"/>
        <v>0</v>
      </c>
    </row>
    <row r="39" spans="1:12" ht="36" customHeight="1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900</v>
      </c>
      <c r="F40" s="91">
        <v>595</v>
      </c>
      <c r="G40" s="91">
        <v>2</v>
      </c>
      <c r="H40" s="91">
        <v>552</v>
      </c>
      <c r="I40" s="91">
        <v>401</v>
      </c>
      <c r="J40" s="91">
        <v>348</v>
      </c>
      <c r="K40" s="91">
        <v>48</v>
      </c>
      <c r="L40" s="101">
        <f t="shared" si="4"/>
        <v>305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373</v>
      </c>
      <c r="F41" s="91">
        <v>345</v>
      </c>
      <c r="G41" s="91"/>
      <c r="H41" s="91">
        <v>334</v>
      </c>
      <c r="I41" s="91" t="s">
        <v>172</v>
      </c>
      <c r="J41" s="91">
        <v>39</v>
      </c>
      <c r="K41" s="91"/>
      <c r="L41" s="101">
        <f t="shared" si="4"/>
        <v>28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>
      <c r="A43" s="168"/>
      <c r="B43" s="164" t="s">
        <v>43</v>
      </c>
      <c r="C43" s="164"/>
      <c r="D43" s="43">
        <v>38</v>
      </c>
      <c r="E43" s="91"/>
      <c r="F43" s="91"/>
      <c r="G43" s="91"/>
      <c r="H43" s="91"/>
      <c r="I43" s="91"/>
      <c r="J43" s="91"/>
      <c r="K43" s="91"/>
      <c r="L43" s="101">
        <f t="shared" si="4"/>
        <v>0</v>
      </c>
    </row>
    <row r="44" spans="1:12" ht="16.5" customHeight="1">
      <c r="A44" s="168"/>
      <c r="B44" s="176" t="s">
        <v>190</v>
      </c>
      <c r="C44" s="177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374</v>
      </c>
      <c r="F45" s="91">
        <f aca="true" t="shared" si="5" ref="F45:K45">F41+F43+F44</f>
        <v>346</v>
      </c>
      <c r="G45" s="91">
        <f t="shared" si="5"/>
        <v>0</v>
      </c>
      <c r="H45" s="91">
        <f t="shared" si="5"/>
        <v>335</v>
      </c>
      <c r="I45" s="91">
        <f>I43+I44</f>
        <v>0</v>
      </c>
      <c r="J45" s="91">
        <f t="shared" si="5"/>
        <v>39</v>
      </c>
      <c r="K45" s="91">
        <f t="shared" si="5"/>
        <v>0</v>
      </c>
      <c r="L45" s="101">
        <f>E45-F45</f>
        <v>28</v>
      </c>
    </row>
    <row r="46" spans="1:12" ht="15.75">
      <c r="A46" s="160" t="s">
        <v>189</v>
      </c>
      <c r="B46" s="160"/>
      <c r="C46" s="160"/>
      <c r="D46" s="43">
        <v>41</v>
      </c>
      <c r="E46" s="91">
        <f>E15+E24+E40+E45</f>
        <v>2154</v>
      </c>
      <c r="F46" s="91">
        <f aca="true" t="shared" si="6" ref="F46:K46">F15+F24+F40+F45</f>
        <v>1754</v>
      </c>
      <c r="G46" s="91">
        <f t="shared" si="6"/>
        <v>8</v>
      </c>
      <c r="H46" s="91">
        <f t="shared" si="6"/>
        <v>1688</v>
      </c>
      <c r="I46" s="91">
        <f t="shared" si="6"/>
        <v>1012</v>
      </c>
      <c r="J46" s="91">
        <f t="shared" si="6"/>
        <v>466</v>
      </c>
      <c r="K46" s="91">
        <f t="shared" si="6"/>
        <v>62</v>
      </c>
      <c r="L46" s="101">
        <f>E46-F46</f>
        <v>400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&amp;L827128E6&amp;CФорма № 1-мзс, Підрозділ: Могилів-Подільський міськрайонний суд Вінницької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>
        <v>4</v>
      </c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>
        <v>4</v>
      </c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49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>
        <v>2</v>
      </c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>
        <v>1</v>
      </c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3</v>
      </c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>
        <v>5</v>
      </c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>
        <v>7</v>
      </c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>
        <v>1</v>
      </c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>
        <v>1</v>
      </c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20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33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/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/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>
        <v>11</v>
      </c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22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>
        <v>5</v>
      </c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108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9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4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>
        <v>7</v>
      </c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1</v>
      </c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/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/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/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7" ht="12" customHeight="1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7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/>
    </row>
    <row r="35" spans="1:7" ht="12" customHeight="1">
      <c r="A35" s="185"/>
      <c r="B35" s="231"/>
      <c r="C35" s="198" t="s">
        <v>57</v>
      </c>
      <c r="D35" s="199"/>
      <c r="E35" s="200"/>
      <c r="F35" s="75">
        <v>33</v>
      </c>
      <c r="G35" s="94"/>
    </row>
    <row r="36" spans="1:7" ht="12" customHeight="1">
      <c r="A36" s="185"/>
      <c r="B36" s="231"/>
      <c r="C36" s="198" t="s">
        <v>58</v>
      </c>
      <c r="D36" s="199"/>
      <c r="E36" s="200"/>
      <c r="F36" s="75">
        <v>34</v>
      </c>
      <c r="G36" s="94"/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7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27</v>
      </c>
    </row>
    <row r="44" spans="1:7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2</v>
      </c>
    </row>
    <row r="45" spans="1:7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/>
    </row>
    <row r="46" spans="1:7" ht="12" customHeight="1">
      <c r="A46" s="185"/>
      <c r="B46" s="231"/>
      <c r="C46" s="197"/>
      <c r="D46" s="201" t="s">
        <v>53</v>
      </c>
      <c r="E46" s="201"/>
      <c r="F46" s="75">
        <v>44</v>
      </c>
      <c r="G46" s="94">
        <v>2</v>
      </c>
    </row>
    <row r="47" spans="1:7" ht="12" customHeight="1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7" ht="12" customHeight="1">
      <c r="A48" s="185"/>
      <c r="B48" s="231"/>
      <c r="C48" s="201" t="s">
        <v>55</v>
      </c>
      <c r="D48" s="201"/>
      <c r="E48" s="201"/>
      <c r="F48" s="75">
        <v>46</v>
      </c>
      <c r="G48" s="94"/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3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>
        <v>10</v>
      </c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>
        <v>4</v>
      </c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7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 ht="12.75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&amp;L827128E6&amp;CФорма № 1-мзс, Підрозділ: Могилів-Подільський міськрайонний суд Вінницької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view="pageBreakPreview" zoomScaleSheetLayoutView="100" workbookViewId="0" topLeftCell="A62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9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113</v>
      </c>
    </row>
    <row r="4" spans="1:9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79</v>
      </c>
    </row>
    <row r="5" spans="1:9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23</v>
      </c>
    </row>
    <row r="6" spans="1:9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/>
    </row>
    <row r="7" spans="1:9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33</v>
      </c>
    </row>
    <row r="8" spans="1:9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/>
    </row>
    <row r="9" spans="1:9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/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>
        <v>1</v>
      </c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/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/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/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>
        <v>3</v>
      </c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/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>
        <v>61</v>
      </c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166</v>
      </c>
      <c r="K20" s="4"/>
      <c r="L20" s="4"/>
      <c r="M20" s="3"/>
    </row>
    <row r="21" spans="1:11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10</v>
      </c>
      <c r="K21" s="5"/>
    </row>
    <row r="22" spans="1:11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4</v>
      </c>
      <c r="K22" s="5"/>
    </row>
    <row r="23" spans="1:11" ht="15" customHeight="1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1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>
        <v>3</v>
      </c>
      <c r="K24" s="5"/>
    </row>
    <row r="25" spans="1:11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/>
      <c r="K25" s="5"/>
    </row>
    <row r="26" spans="1:11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>
        <v>1</v>
      </c>
      <c r="K26" s="5"/>
    </row>
    <row r="27" spans="1:11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/>
      <c r="K27" s="5"/>
    </row>
    <row r="28" spans="1:11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31</v>
      </c>
      <c r="K28" s="5"/>
    </row>
    <row r="29" spans="1:11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>
        <v>2</v>
      </c>
      <c r="K29" s="5"/>
    </row>
    <row r="30" spans="1:11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/>
      <c r="K30" s="5"/>
    </row>
    <row r="31" spans="1:11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/>
      <c r="K31" s="5"/>
    </row>
    <row r="32" spans="1:11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/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4</v>
      </c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/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127</v>
      </c>
      <c r="K37" s="5"/>
    </row>
    <row r="38" spans="1:9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626</v>
      </c>
    </row>
    <row r="39" spans="1:9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274</v>
      </c>
    </row>
    <row r="40" spans="1:9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>
        <v>5</v>
      </c>
    </row>
    <row r="41" spans="1:9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16184171</v>
      </c>
    </row>
    <row r="42" spans="1:9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>
        <v>3450719</v>
      </c>
    </row>
    <row r="43" spans="1:9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>
        <v>1</v>
      </c>
    </row>
    <row r="44" spans="1:9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8</v>
      </c>
    </row>
    <row r="45" spans="1:9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>
        <v>1</v>
      </c>
    </row>
    <row r="46" spans="1:9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29</v>
      </c>
    </row>
    <row r="47" spans="1:9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9</v>
      </c>
    </row>
    <row r="48" spans="1:9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 ht="12.75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6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767</v>
      </c>
      <c r="F55" s="96">
        <v>7</v>
      </c>
      <c r="G55" s="96">
        <v>1</v>
      </c>
      <c r="H55" s="96">
        <v>2</v>
      </c>
      <c r="I55" s="96"/>
    </row>
    <row r="56" spans="1:9" ht="13.5" customHeight="1">
      <c r="A56" s="270" t="s">
        <v>31</v>
      </c>
      <c r="B56" s="270"/>
      <c r="C56" s="270"/>
      <c r="D56" s="270"/>
      <c r="E56" s="96">
        <v>19</v>
      </c>
      <c r="F56" s="96">
        <v>4</v>
      </c>
      <c r="G56" s="96"/>
      <c r="H56" s="96">
        <v>1</v>
      </c>
      <c r="I56" s="96"/>
    </row>
    <row r="57" spans="1:9" ht="13.5" customHeight="1">
      <c r="A57" s="270" t="s">
        <v>107</v>
      </c>
      <c r="B57" s="270"/>
      <c r="C57" s="270"/>
      <c r="D57" s="270"/>
      <c r="E57" s="96">
        <v>364</v>
      </c>
      <c r="F57" s="96">
        <v>156</v>
      </c>
      <c r="G57" s="96">
        <v>30</v>
      </c>
      <c r="H57" s="96">
        <v>2</v>
      </c>
      <c r="I57" s="96"/>
    </row>
    <row r="58" spans="1:9" ht="13.5" customHeight="1">
      <c r="A58" s="201" t="s">
        <v>111</v>
      </c>
      <c r="B58" s="201"/>
      <c r="C58" s="201"/>
      <c r="D58" s="201"/>
      <c r="E58" s="96">
        <v>326</v>
      </c>
      <c r="F58" s="96">
        <v>9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 ht="12.75">
      <c r="A62" s="284" t="s">
        <v>195</v>
      </c>
      <c r="B62" s="285"/>
      <c r="C62" s="285"/>
      <c r="D62" s="285"/>
      <c r="E62" s="286"/>
      <c r="F62" s="14">
        <v>907</v>
      </c>
      <c r="G62" s="114">
        <v>17083223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571</v>
      </c>
      <c r="G63" s="113">
        <v>16214083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336</v>
      </c>
      <c r="G64" s="113">
        <v>869140</v>
      </c>
      <c r="H64" s="116"/>
      <c r="I64" s="117"/>
    </row>
    <row r="65" spans="1:9" ht="12.75">
      <c r="A65" s="300" t="s">
        <v>199</v>
      </c>
      <c r="B65" s="307" t="s">
        <v>116</v>
      </c>
      <c r="C65" s="308"/>
      <c r="D65" s="308"/>
      <c r="E65" s="309"/>
      <c r="F65" s="112">
        <v>216</v>
      </c>
      <c r="G65" s="112">
        <v>118903</v>
      </c>
      <c r="H65" s="116"/>
      <c r="I65" s="117"/>
    </row>
    <row r="66" spans="1:9" ht="12.75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6" r:id="rId1"/>
  <headerFooter alignWithMargins="0">
    <oddFooter>&amp;L827128E6&amp;CФорма № 1-мзс, Підрозділ: Могилів-Подільський міськрайонний суд Вінницької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13.304721030042918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17.142857142857142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22.22222222222222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13.793103448275861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96.23717217787913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337.6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430.8</v>
      </c>
    </row>
    <row r="11" spans="1:4" ht="16.5" customHeight="1">
      <c r="A11" s="224" t="s">
        <v>63</v>
      </c>
      <c r="B11" s="226"/>
      <c r="C11" s="14">
        <v>9</v>
      </c>
      <c r="D11" s="94">
        <v>44</v>
      </c>
    </row>
    <row r="12" spans="1:4" ht="16.5" customHeight="1">
      <c r="A12" s="316" t="s">
        <v>106</v>
      </c>
      <c r="B12" s="316"/>
      <c r="C12" s="14">
        <v>10</v>
      </c>
      <c r="D12" s="94">
        <v>10</v>
      </c>
    </row>
    <row r="13" spans="1:4" ht="16.5" customHeight="1">
      <c r="A13" s="316" t="s">
        <v>31</v>
      </c>
      <c r="B13" s="316"/>
      <c r="C13" s="14">
        <v>11</v>
      </c>
      <c r="D13" s="94">
        <v>76</v>
      </c>
    </row>
    <row r="14" spans="1:4" ht="16.5" customHeight="1">
      <c r="A14" s="316" t="s">
        <v>107</v>
      </c>
      <c r="B14" s="316"/>
      <c r="C14" s="14">
        <v>12</v>
      </c>
      <c r="D14" s="94">
        <v>106</v>
      </c>
    </row>
    <row r="15" spans="1:4" ht="16.5" customHeight="1">
      <c r="A15" s="316" t="s">
        <v>111</v>
      </c>
      <c r="B15" s="316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206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207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 ht="12.75">
      <c r="A23" s="68" t="s">
        <v>102</v>
      </c>
      <c r="B23" s="88"/>
      <c r="C23" s="318" t="s">
        <v>208</v>
      </c>
      <c r="D23" s="318"/>
    </row>
    <row r="24" spans="1:4" ht="12.75">
      <c r="A24" s="69" t="s">
        <v>103</v>
      </c>
      <c r="B24" s="88"/>
      <c r="C24" s="305" t="s">
        <v>209</v>
      </c>
      <c r="D24" s="305"/>
    </row>
    <row r="25" spans="1:4" ht="12.75">
      <c r="A25" s="68" t="s">
        <v>104</v>
      </c>
      <c r="B25" s="89"/>
      <c r="C25" s="305" t="s">
        <v>210</v>
      </c>
      <c r="D25" s="305"/>
    </row>
    <row r="26" ht="15.75" customHeight="1"/>
    <row r="27" spans="3:4" ht="12.75" customHeight="1">
      <c r="C27" s="315" t="s">
        <v>211</v>
      </c>
      <c r="D27" s="315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&amp;L827128E6&amp;CФорма № 1-мзс, Підрозділ: Могилів-Подільський міськрайонний суд Вінницької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2019-07-10T09:23:44Z</cp:lastPrinted>
  <dcterms:created xsi:type="dcterms:W3CDTF">2004-04-20T14:33:35Z</dcterms:created>
  <dcterms:modified xsi:type="dcterms:W3CDTF">2019-07-10T09:23:54Z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1-мзс_00138_2.2019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827128E6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